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voile-my.sharepoint.com/personal/titouan_tiberghien_ffvoile_fr/Documents/Documents/"/>
    </mc:Choice>
  </mc:AlternateContent>
  <xr:revisionPtr revIDLastSave="0" documentId="8_{4131261E-C281-465B-90D4-85385EC07C43}" xr6:coauthVersionLast="47" xr6:coauthVersionMax="47" xr10:uidLastSave="{00000000-0000-0000-0000-000000000000}"/>
  <bookViews>
    <workbookView xWindow="-108" yWindow="-108" windowWidth="23256" windowHeight="12456" tabRatio="697" firstSheet="1" activeTab="4" xr2:uid="{00000000-000D-0000-FFFF-FFFF00000000}"/>
  </bookViews>
  <sheets>
    <sheet name="clubs logos" sheetId="13" r:id="rId1"/>
    <sheet name="Boats" sheetId="3" r:id="rId2"/>
    <sheet name="Marks" sheetId="6" r:id="rId3"/>
    <sheet name="Clubs" sheetId="9" r:id="rId4"/>
    <sheet name="Pairing list printable " sheetId="14" r:id="rId5"/>
    <sheet name="Paring list" sheetId="10" r:id="rId6"/>
    <sheet name="Pairing list resultat" sheetId="15" r:id="rId7"/>
    <sheet name="RESULTATS" sheetId="16" r:id="rId8"/>
    <sheet name="CLASSEMENT GENERAL" sheetId="18" r:id="rId9"/>
  </sheets>
  <definedNames>
    <definedName name="__xlnm._FilterDatabase" localSheetId="4">'Pairing list printable '!$B$1:$G$66</definedName>
    <definedName name="__xlnm._FilterDatabase" localSheetId="6">'Pairing list resultat'!$B$1:$G$104</definedName>
    <definedName name="__xlnm.Print_Area" localSheetId="3">Clubs!$A$2:$B$12</definedName>
    <definedName name="_xlnm._FilterDatabase" localSheetId="4" hidden="1">'Pairing list printable '!$B$1:$G$66</definedName>
    <definedName name="_xlnm._FilterDatabase" localSheetId="6" hidden="1">'Pairing list resultat'!$B$1:$G$104</definedName>
    <definedName name="_xlnm._FilterDatabase" localSheetId="5" hidden="1">'Paring list'!$A$1:$L$77</definedName>
    <definedName name="_xlnm.Print_Area" localSheetId="3">Clubs!$A$2:$B$12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0" l="1"/>
  <c r="L74" i="10"/>
  <c r="L71" i="10"/>
  <c r="L68" i="10"/>
  <c r="L65" i="10"/>
  <c r="L62" i="10"/>
  <c r="L59" i="10"/>
  <c r="L56" i="10"/>
  <c r="L53" i="10"/>
  <c r="L50" i="10"/>
  <c r="L47" i="10"/>
  <c r="L44" i="10"/>
  <c r="L41" i="10"/>
  <c r="L38" i="10"/>
  <c r="L35" i="10"/>
  <c r="L32" i="10"/>
  <c r="L29" i="10"/>
  <c r="L26" i="10"/>
  <c r="L23" i="10"/>
  <c r="L20" i="10"/>
  <c r="L17" i="10"/>
  <c r="L14" i="10"/>
  <c r="L11" i="10"/>
  <c r="L8" i="10"/>
  <c r="L5" i="10"/>
  <c r="A31" i="18" l="1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A7" i="18"/>
  <c r="B9" i="18" l="1"/>
  <c r="B17" i="18"/>
  <c r="B10" i="18"/>
  <c r="B14" i="18"/>
  <c r="B26" i="18"/>
  <c r="B27" i="18"/>
  <c r="B18" i="18"/>
  <c r="B15" i="18"/>
  <c r="B22" i="18"/>
  <c r="B13" i="18"/>
  <c r="B8" i="18"/>
  <c r="J200" i="15"/>
  <c r="I200" i="15"/>
  <c r="H200" i="15"/>
  <c r="G200" i="15"/>
  <c r="F200" i="15"/>
  <c r="E200" i="15"/>
  <c r="D200" i="15"/>
  <c r="C200" i="15"/>
  <c r="J198" i="15"/>
  <c r="I198" i="15"/>
  <c r="H198" i="15"/>
  <c r="G198" i="15"/>
  <c r="F198" i="15"/>
  <c r="E198" i="15"/>
  <c r="D198" i="15"/>
  <c r="C198" i="15"/>
  <c r="J196" i="15"/>
  <c r="I196" i="15"/>
  <c r="H196" i="15"/>
  <c r="G196" i="15"/>
  <c r="F196" i="15"/>
  <c r="E196" i="15"/>
  <c r="D196" i="15"/>
  <c r="C196" i="15"/>
  <c r="J192" i="15"/>
  <c r="I192" i="15"/>
  <c r="H192" i="15"/>
  <c r="G192" i="15"/>
  <c r="F192" i="15"/>
  <c r="E192" i="15"/>
  <c r="D192" i="15"/>
  <c r="C192" i="15"/>
  <c r="J190" i="15"/>
  <c r="I190" i="15"/>
  <c r="H190" i="15"/>
  <c r="G190" i="15"/>
  <c r="F190" i="15"/>
  <c r="E190" i="15"/>
  <c r="D190" i="15"/>
  <c r="C190" i="15"/>
  <c r="J188" i="15"/>
  <c r="I188" i="15"/>
  <c r="H188" i="15"/>
  <c r="G188" i="15"/>
  <c r="F188" i="15"/>
  <c r="E188" i="15"/>
  <c r="D188" i="15"/>
  <c r="C188" i="15"/>
  <c r="J184" i="15"/>
  <c r="I184" i="15"/>
  <c r="H184" i="15"/>
  <c r="G184" i="15"/>
  <c r="F184" i="15"/>
  <c r="E184" i="15"/>
  <c r="D184" i="15"/>
  <c r="C184" i="15"/>
  <c r="J182" i="15"/>
  <c r="I182" i="15"/>
  <c r="H182" i="15"/>
  <c r="G182" i="15"/>
  <c r="F182" i="15"/>
  <c r="E182" i="15"/>
  <c r="D182" i="15"/>
  <c r="C182" i="15"/>
  <c r="J180" i="15"/>
  <c r="I180" i="15"/>
  <c r="H180" i="15"/>
  <c r="G180" i="15"/>
  <c r="F180" i="15"/>
  <c r="E180" i="15"/>
  <c r="D180" i="15"/>
  <c r="C180" i="15"/>
  <c r="J176" i="15"/>
  <c r="I176" i="15"/>
  <c r="H176" i="15"/>
  <c r="G176" i="15"/>
  <c r="F176" i="15"/>
  <c r="E176" i="15"/>
  <c r="D176" i="15"/>
  <c r="C176" i="15"/>
  <c r="J174" i="15"/>
  <c r="I174" i="15"/>
  <c r="H174" i="15"/>
  <c r="G174" i="15"/>
  <c r="F174" i="15"/>
  <c r="E174" i="15"/>
  <c r="D174" i="15"/>
  <c r="C174" i="15"/>
  <c r="J172" i="15"/>
  <c r="I172" i="15"/>
  <c r="H172" i="15"/>
  <c r="G172" i="15"/>
  <c r="F172" i="15"/>
  <c r="E172" i="15"/>
  <c r="D172" i="15"/>
  <c r="C172" i="15"/>
  <c r="J168" i="15"/>
  <c r="I168" i="15"/>
  <c r="H168" i="15"/>
  <c r="G168" i="15"/>
  <c r="F168" i="15"/>
  <c r="E168" i="15"/>
  <c r="D168" i="15"/>
  <c r="C168" i="15"/>
  <c r="J166" i="15"/>
  <c r="I166" i="15"/>
  <c r="H166" i="15"/>
  <c r="G166" i="15"/>
  <c r="F166" i="15"/>
  <c r="E166" i="15"/>
  <c r="D166" i="15"/>
  <c r="C166" i="15"/>
  <c r="J164" i="15"/>
  <c r="I164" i="15"/>
  <c r="H164" i="15"/>
  <c r="G164" i="15"/>
  <c r="F164" i="15"/>
  <c r="E164" i="15"/>
  <c r="D164" i="15"/>
  <c r="C164" i="15"/>
  <c r="J160" i="15"/>
  <c r="I160" i="15"/>
  <c r="H160" i="15"/>
  <c r="G160" i="15"/>
  <c r="F160" i="15"/>
  <c r="E160" i="15"/>
  <c r="D160" i="15"/>
  <c r="C160" i="15"/>
  <c r="J158" i="15"/>
  <c r="I158" i="15"/>
  <c r="H158" i="15"/>
  <c r="G158" i="15"/>
  <c r="F158" i="15"/>
  <c r="E158" i="15"/>
  <c r="D158" i="15"/>
  <c r="C158" i="15"/>
  <c r="J156" i="15"/>
  <c r="I156" i="15"/>
  <c r="H156" i="15"/>
  <c r="G156" i="15"/>
  <c r="F156" i="15"/>
  <c r="E156" i="15"/>
  <c r="D156" i="15"/>
  <c r="C156" i="15"/>
  <c r="J152" i="15"/>
  <c r="I152" i="15"/>
  <c r="H152" i="15"/>
  <c r="G152" i="15"/>
  <c r="F152" i="15"/>
  <c r="E152" i="15"/>
  <c r="D152" i="15"/>
  <c r="C152" i="15"/>
  <c r="J150" i="15"/>
  <c r="I150" i="15"/>
  <c r="H150" i="15"/>
  <c r="G150" i="15"/>
  <c r="F150" i="15"/>
  <c r="E150" i="15"/>
  <c r="D150" i="15"/>
  <c r="C150" i="15"/>
  <c r="J148" i="15"/>
  <c r="I148" i="15"/>
  <c r="H148" i="15"/>
  <c r="G148" i="15"/>
  <c r="F148" i="15"/>
  <c r="E148" i="15"/>
  <c r="D148" i="15"/>
  <c r="C148" i="15"/>
  <c r="J144" i="15"/>
  <c r="I144" i="15"/>
  <c r="H144" i="15"/>
  <c r="G144" i="15"/>
  <c r="F144" i="15"/>
  <c r="E144" i="15"/>
  <c r="D144" i="15"/>
  <c r="C144" i="15"/>
  <c r="J142" i="15"/>
  <c r="I142" i="15"/>
  <c r="H142" i="15"/>
  <c r="G142" i="15"/>
  <c r="F142" i="15"/>
  <c r="E142" i="15"/>
  <c r="D142" i="15"/>
  <c r="C142" i="15"/>
  <c r="J140" i="15"/>
  <c r="I140" i="15"/>
  <c r="H140" i="15"/>
  <c r="G140" i="15"/>
  <c r="F140" i="15"/>
  <c r="E140" i="15"/>
  <c r="D140" i="15"/>
  <c r="C140" i="15"/>
  <c r="J136" i="15"/>
  <c r="I136" i="15"/>
  <c r="H136" i="15"/>
  <c r="G136" i="15"/>
  <c r="F136" i="15"/>
  <c r="E136" i="15"/>
  <c r="D136" i="15"/>
  <c r="C136" i="15"/>
  <c r="J134" i="15"/>
  <c r="I134" i="15"/>
  <c r="H134" i="15"/>
  <c r="G134" i="15"/>
  <c r="F134" i="15"/>
  <c r="E134" i="15"/>
  <c r="D134" i="15"/>
  <c r="C134" i="15"/>
  <c r="J132" i="15"/>
  <c r="I132" i="15"/>
  <c r="H132" i="15"/>
  <c r="G132" i="15"/>
  <c r="F132" i="15"/>
  <c r="E132" i="15"/>
  <c r="D132" i="15"/>
  <c r="C132" i="15"/>
  <c r="J128" i="15"/>
  <c r="I128" i="15"/>
  <c r="H128" i="15"/>
  <c r="G128" i="15"/>
  <c r="F128" i="15"/>
  <c r="E128" i="15"/>
  <c r="D128" i="15"/>
  <c r="C128" i="15"/>
  <c r="J126" i="15"/>
  <c r="I126" i="15"/>
  <c r="H126" i="15"/>
  <c r="G126" i="15"/>
  <c r="F126" i="15"/>
  <c r="E126" i="15"/>
  <c r="D126" i="15"/>
  <c r="C126" i="15"/>
  <c r="J124" i="15"/>
  <c r="I124" i="15"/>
  <c r="H124" i="15"/>
  <c r="G124" i="15"/>
  <c r="F124" i="15"/>
  <c r="E124" i="15"/>
  <c r="D124" i="15"/>
  <c r="C124" i="15"/>
  <c r="J120" i="15"/>
  <c r="I120" i="15"/>
  <c r="H120" i="15"/>
  <c r="G120" i="15"/>
  <c r="F120" i="15"/>
  <c r="E120" i="15"/>
  <c r="D120" i="15"/>
  <c r="C120" i="15"/>
  <c r="J118" i="15"/>
  <c r="I118" i="15"/>
  <c r="H118" i="15"/>
  <c r="G118" i="15"/>
  <c r="F118" i="15"/>
  <c r="E118" i="15"/>
  <c r="D118" i="15"/>
  <c r="C118" i="15"/>
  <c r="J116" i="15"/>
  <c r="I116" i="15"/>
  <c r="H116" i="15"/>
  <c r="G116" i="15"/>
  <c r="F116" i="15"/>
  <c r="E116" i="15"/>
  <c r="D116" i="15"/>
  <c r="C116" i="15"/>
  <c r="J112" i="15"/>
  <c r="I112" i="15"/>
  <c r="H112" i="15"/>
  <c r="G112" i="15"/>
  <c r="F112" i="15"/>
  <c r="E112" i="15"/>
  <c r="D112" i="15"/>
  <c r="C112" i="15"/>
  <c r="J110" i="15"/>
  <c r="I110" i="15"/>
  <c r="H110" i="15"/>
  <c r="G110" i="15"/>
  <c r="F110" i="15"/>
  <c r="E110" i="15"/>
  <c r="D110" i="15"/>
  <c r="C110" i="15"/>
  <c r="J108" i="15"/>
  <c r="I108" i="15"/>
  <c r="H108" i="15"/>
  <c r="G108" i="15"/>
  <c r="F108" i="15"/>
  <c r="E108" i="15"/>
  <c r="D108" i="15"/>
  <c r="C108" i="15"/>
  <c r="J104" i="15"/>
  <c r="I104" i="15"/>
  <c r="H104" i="15"/>
  <c r="G104" i="15"/>
  <c r="F104" i="15"/>
  <c r="E104" i="15"/>
  <c r="D104" i="15"/>
  <c r="C104" i="15"/>
  <c r="J102" i="15"/>
  <c r="I102" i="15"/>
  <c r="H102" i="15"/>
  <c r="G102" i="15"/>
  <c r="F102" i="15"/>
  <c r="E102" i="15"/>
  <c r="D102" i="15"/>
  <c r="C102" i="15"/>
  <c r="J100" i="15"/>
  <c r="I100" i="15"/>
  <c r="H100" i="15"/>
  <c r="G100" i="15"/>
  <c r="F100" i="15"/>
  <c r="E100" i="15"/>
  <c r="D100" i="15"/>
  <c r="C100" i="15"/>
  <c r="J96" i="15"/>
  <c r="I96" i="15"/>
  <c r="H96" i="15"/>
  <c r="G96" i="15"/>
  <c r="F96" i="15"/>
  <c r="E96" i="15"/>
  <c r="D96" i="15"/>
  <c r="C96" i="15"/>
  <c r="J94" i="15"/>
  <c r="I94" i="15"/>
  <c r="H94" i="15"/>
  <c r="G94" i="15"/>
  <c r="F94" i="15"/>
  <c r="E94" i="15"/>
  <c r="D94" i="15"/>
  <c r="C94" i="15"/>
  <c r="J92" i="15"/>
  <c r="I92" i="15"/>
  <c r="H92" i="15"/>
  <c r="G92" i="15"/>
  <c r="F92" i="15"/>
  <c r="E92" i="15"/>
  <c r="D92" i="15"/>
  <c r="C92" i="15"/>
  <c r="J88" i="15"/>
  <c r="I88" i="15"/>
  <c r="H88" i="15"/>
  <c r="G88" i="15"/>
  <c r="F88" i="15"/>
  <c r="E88" i="15"/>
  <c r="D88" i="15"/>
  <c r="C88" i="15"/>
  <c r="J86" i="15"/>
  <c r="I86" i="15"/>
  <c r="H86" i="15"/>
  <c r="G86" i="15"/>
  <c r="F86" i="15"/>
  <c r="E86" i="15"/>
  <c r="D86" i="15"/>
  <c r="C86" i="15"/>
  <c r="J84" i="15"/>
  <c r="I84" i="15"/>
  <c r="H84" i="15"/>
  <c r="G84" i="15"/>
  <c r="F84" i="15"/>
  <c r="E84" i="15"/>
  <c r="D84" i="15"/>
  <c r="C84" i="15"/>
  <c r="J80" i="15"/>
  <c r="I80" i="15"/>
  <c r="H80" i="15"/>
  <c r="G80" i="15"/>
  <c r="F80" i="15"/>
  <c r="E80" i="15"/>
  <c r="D80" i="15"/>
  <c r="C80" i="15"/>
  <c r="J78" i="15"/>
  <c r="I78" i="15"/>
  <c r="H78" i="15"/>
  <c r="G78" i="15"/>
  <c r="F78" i="15"/>
  <c r="E78" i="15"/>
  <c r="D78" i="15"/>
  <c r="C78" i="15"/>
  <c r="J76" i="15"/>
  <c r="I76" i="15"/>
  <c r="H76" i="15"/>
  <c r="G76" i="15"/>
  <c r="F76" i="15"/>
  <c r="E76" i="15"/>
  <c r="D76" i="15"/>
  <c r="C76" i="15"/>
  <c r="J72" i="15"/>
  <c r="I72" i="15"/>
  <c r="H72" i="15"/>
  <c r="G72" i="15"/>
  <c r="F72" i="15"/>
  <c r="E72" i="15"/>
  <c r="D72" i="15"/>
  <c r="C72" i="15"/>
  <c r="J70" i="15"/>
  <c r="I70" i="15"/>
  <c r="H70" i="15"/>
  <c r="G70" i="15"/>
  <c r="F70" i="15"/>
  <c r="E70" i="15"/>
  <c r="D70" i="15"/>
  <c r="C70" i="15"/>
  <c r="J68" i="15"/>
  <c r="I68" i="15"/>
  <c r="H68" i="15"/>
  <c r="G68" i="15"/>
  <c r="F68" i="15"/>
  <c r="E68" i="15"/>
  <c r="D68" i="15"/>
  <c r="C68" i="15"/>
  <c r="J64" i="15"/>
  <c r="I64" i="15"/>
  <c r="H64" i="15"/>
  <c r="G64" i="15"/>
  <c r="F64" i="15"/>
  <c r="E64" i="15"/>
  <c r="D64" i="15"/>
  <c r="C64" i="15"/>
  <c r="J62" i="15"/>
  <c r="I62" i="15"/>
  <c r="H62" i="15"/>
  <c r="G62" i="15"/>
  <c r="F62" i="15"/>
  <c r="E62" i="15"/>
  <c r="D62" i="15"/>
  <c r="C62" i="15"/>
  <c r="J60" i="15"/>
  <c r="I60" i="15"/>
  <c r="H60" i="15"/>
  <c r="G60" i="15"/>
  <c r="F60" i="15"/>
  <c r="E60" i="15"/>
  <c r="D60" i="15"/>
  <c r="C60" i="15"/>
  <c r="J56" i="15"/>
  <c r="I56" i="15"/>
  <c r="H56" i="15"/>
  <c r="G56" i="15"/>
  <c r="F56" i="15"/>
  <c r="E56" i="15"/>
  <c r="D56" i="15"/>
  <c r="C56" i="15"/>
  <c r="J54" i="15"/>
  <c r="I54" i="15"/>
  <c r="H54" i="15"/>
  <c r="G54" i="15"/>
  <c r="F54" i="15"/>
  <c r="E54" i="15"/>
  <c r="D54" i="15"/>
  <c r="C54" i="15"/>
  <c r="J52" i="15"/>
  <c r="I52" i="15"/>
  <c r="H52" i="15"/>
  <c r="G52" i="15"/>
  <c r="F52" i="15"/>
  <c r="E52" i="15"/>
  <c r="D52" i="15"/>
  <c r="C52" i="15"/>
  <c r="J48" i="15"/>
  <c r="I48" i="15"/>
  <c r="H48" i="15"/>
  <c r="G48" i="15"/>
  <c r="F48" i="15"/>
  <c r="E48" i="15"/>
  <c r="D48" i="15"/>
  <c r="C48" i="15"/>
  <c r="J46" i="15"/>
  <c r="I46" i="15"/>
  <c r="H46" i="15"/>
  <c r="G46" i="15"/>
  <c r="F46" i="15"/>
  <c r="E46" i="15"/>
  <c r="D46" i="15"/>
  <c r="C46" i="15"/>
  <c r="J44" i="15"/>
  <c r="I44" i="15"/>
  <c r="H44" i="15"/>
  <c r="G44" i="15"/>
  <c r="F44" i="15"/>
  <c r="E44" i="15"/>
  <c r="D44" i="15"/>
  <c r="C44" i="15"/>
  <c r="J40" i="15"/>
  <c r="I40" i="15"/>
  <c r="H40" i="15"/>
  <c r="G40" i="15"/>
  <c r="F40" i="15"/>
  <c r="E40" i="15"/>
  <c r="D40" i="15"/>
  <c r="C40" i="15"/>
  <c r="J38" i="15"/>
  <c r="I38" i="15"/>
  <c r="H38" i="15"/>
  <c r="G38" i="15"/>
  <c r="F38" i="15"/>
  <c r="E38" i="15"/>
  <c r="D38" i="15"/>
  <c r="C38" i="15"/>
  <c r="J36" i="15"/>
  <c r="I36" i="15"/>
  <c r="H36" i="15"/>
  <c r="G36" i="15"/>
  <c r="F36" i="15"/>
  <c r="E36" i="15"/>
  <c r="D36" i="15"/>
  <c r="C36" i="15"/>
  <c r="J32" i="15"/>
  <c r="I32" i="15"/>
  <c r="H32" i="15"/>
  <c r="G32" i="15"/>
  <c r="F32" i="15"/>
  <c r="E32" i="15"/>
  <c r="D32" i="15"/>
  <c r="C32" i="15"/>
  <c r="J30" i="15"/>
  <c r="I30" i="15"/>
  <c r="H30" i="15"/>
  <c r="G30" i="15"/>
  <c r="F30" i="15"/>
  <c r="E30" i="15"/>
  <c r="D30" i="15"/>
  <c r="C30" i="15"/>
  <c r="J28" i="15"/>
  <c r="I28" i="15"/>
  <c r="H28" i="15"/>
  <c r="G28" i="15"/>
  <c r="F28" i="15"/>
  <c r="E28" i="15"/>
  <c r="D28" i="15"/>
  <c r="C28" i="15"/>
  <c r="J24" i="15"/>
  <c r="I24" i="15"/>
  <c r="H24" i="15"/>
  <c r="G24" i="15"/>
  <c r="F24" i="15"/>
  <c r="E24" i="15"/>
  <c r="D24" i="15"/>
  <c r="C24" i="15"/>
  <c r="J22" i="15"/>
  <c r="I22" i="15"/>
  <c r="H22" i="15"/>
  <c r="G22" i="15"/>
  <c r="F22" i="15"/>
  <c r="E22" i="15"/>
  <c r="D22" i="15"/>
  <c r="C22" i="15"/>
  <c r="J20" i="15"/>
  <c r="I20" i="15"/>
  <c r="H20" i="15"/>
  <c r="G20" i="15"/>
  <c r="F20" i="15"/>
  <c r="E20" i="15"/>
  <c r="D20" i="15"/>
  <c r="C20" i="15"/>
  <c r="J16" i="15"/>
  <c r="I16" i="15"/>
  <c r="H16" i="15"/>
  <c r="G16" i="15"/>
  <c r="F16" i="15"/>
  <c r="E16" i="15"/>
  <c r="D16" i="15"/>
  <c r="C16" i="15"/>
  <c r="J14" i="15"/>
  <c r="I14" i="15"/>
  <c r="H14" i="15"/>
  <c r="G14" i="15"/>
  <c r="F14" i="15"/>
  <c r="E14" i="15"/>
  <c r="D14" i="15"/>
  <c r="C14" i="15"/>
  <c r="J12" i="15"/>
  <c r="I12" i="15"/>
  <c r="H12" i="15"/>
  <c r="G12" i="15"/>
  <c r="F12" i="15"/>
  <c r="E12" i="15"/>
  <c r="D12" i="15"/>
  <c r="C12" i="15"/>
  <c r="J8" i="15"/>
  <c r="I8" i="15"/>
  <c r="H8" i="15"/>
  <c r="G8" i="15"/>
  <c r="F8" i="15"/>
  <c r="E8" i="15"/>
  <c r="D8" i="15"/>
  <c r="C8" i="15"/>
  <c r="J6" i="15"/>
  <c r="I6" i="15"/>
  <c r="H6" i="15"/>
  <c r="G6" i="15"/>
  <c r="F6" i="15"/>
  <c r="E6" i="15"/>
  <c r="D6" i="15"/>
  <c r="C6" i="15"/>
  <c r="J4" i="15"/>
  <c r="I4" i="15"/>
  <c r="H4" i="15"/>
  <c r="G4" i="15"/>
  <c r="F4" i="15"/>
  <c r="E4" i="15"/>
  <c r="D4" i="15"/>
  <c r="C4" i="15"/>
  <c r="B19" i="18" l="1"/>
  <c r="B11" i="18"/>
  <c r="B25" i="18"/>
  <c r="B12" i="18"/>
  <c r="B30" i="18"/>
  <c r="B23" i="18"/>
  <c r="B16" i="18"/>
  <c r="B31" i="18"/>
  <c r="B21" i="18"/>
  <c r="B29" i="18"/>
  <c r="B28" i="18"/>
  <c r="B24" i="18"/>
  <c r="B20" i="18"/>
  <c r="E9" i="16"/>
  <c r="E11" i="16"/>
  <c r="E19" i="16"/>
  <c r="AC21" i="16"/>
  <c r="AC8" i="16"/>
  <c r="AC18" i="16"/>
  <c r="AC6" i="16"/>
  <c r="AC4" i="16"/>
  <c r="AC3" i="16"/>
  <c r="AC25" i="16"/>
  <c r="AC5" i="16"/>
  <c r="AC13" i="16"/>
  <c r="AC17" i="16"/>
  <c r="AC22" i="16"/>
  <c r="AC15" i="16"/>
  <c r="AC20" i="16"/>
  <c r="AC14" i="16"/>
  <c r="AC23" i="16"/>
  <c r="AC7" i="16"/>
  <c r="AC24" i="16"/>
  <c r="AC12" i="16"/>
  <c r="AC10" i="16"/>
  <c r="AC19" i="16"/>
  <c r="AC26" i="16"/>
  <c r="AC11" i="16"/>
  <c r="AC16" i="16"/>
  <c r="AC9" i="16"/>
  <c r="AB21" i="16"/>
  <c r="AB8" i="16"/>
  <c r="AB18" i="16"/>
  <c r="AB6" i="16"/>
  <c r="AB4" i="16"/>
  <c r="AB3" i="16"/>
  <c r="AB5" i="16"/>
  <c r="AB17" i="16"/>
  <c r="AB15" i="16"/>
  <c r="AB20" i="16"/>
  <c r="AB7" i="16"/>
  <c r="AB12" i="16"/>
  <c r="AB10" i="16"/>
  <c r="AB11" i="16"/>
  <c r="AB9" i="16"/>
  <c r="AB25" i="16"/>
  <c r="AB13" i="16"/>
  <c r="AB22" i="16"/>
  <c r="AB14" i="16"/>
  <c r="AB23" i="16"/>
  <c r="AB24" i="16"/>
  <c r="AB19" i="16"/>
  <c r="AB26" i="16"/>
  <c r="AB16" i="16"/>
  <c r="AB22" i="18" s="1"/>
  <c r="AA21" i="16"/>
  <c r="AA8" i="16"/>
  <c r="AA18" i="16"/>
  <c r="AA6" i="16"/>
  <c r="AA4" i="16"/>
  <c r="AA3" i="16"/>
  <c r="AA25" i="16"/>
  <c r="AA5" i="16"/>
  <c r="AA13" i="16"/>
  <c r="AA17" i="16"/>
  <c r="AA22" i="16"/>
  <c r="AA15" i="16"/>
  <c r="AA20" i="16"/>
  <c r="AA14" i="16"/>
  <c r="AA23" i="16"/>
  <c r="AA30" i="18" s="1"/>
  <c r="AA7" i="16"/>
  <c r="AA24" i="16"/>
  <c r="AA12" i="16"/>
  <c r="AA13" i="18" s="1"/>
  <c r="AA10" i="16"/>
  <c r="AA19" i="16"/>
  <c r="AA26" i="16"/>
  <c r="AA11" i="16"/>
  <c r="AA16" i="16"/>
  <c r="AA9" i="16"/>
  <c r="AA8" i="18" s="1"/>
  <c r="Z21" i="16"/>
  <c r="Z8" i="16"/>
  <c r="Z18" i="16"/>
  <c r="Z6" i="16"/>
  <c r="Z4" i="16"/>
  <c r="Z3" i="16"/>
  <c r="Z25" i="16"/>
  <c r="Z5" i="16"/>
  <c r="Z13" i="16"/>
  <c r="Z17" i="16"/>
  <c r="Z22" i="16"/>
  <c r="Z15" i="16"/>
  <c r="Z20" i="16"/>
  <c r="Z14" i="16"/>
  <c r="Z23" i="16"/>
  <c r="Z30" i="18" s="1"/>
  <c r="Z7" i="16"/>
  <c r="Z24" i="16"/>
  <c r="Z12" i="16"/>
  <c r="Z13" i="18" s="1"/>
  <c r="Z10" i="16"/>
  <c r="Z19" i="16"/>
  <c r="Z26" i="16"/>
  <c r="Z11" i="16"/>
  <c r="Z16" i="16"/>
  <c r="Z9" i="16"/>
  <c r="Z8" i="18" s="1"/>
  <c r="Y20" i="16"/>
  <c r="Y10" i="16"/>
  <c r="Y19" i="16"/>
  <c r="Y26" i="16"/>
  <c r="Y11" i="16"/>
  <c r="Y16" i="16"/>
  <c r="Y25" i="16"/>
  <c r="Y8" i="16"/>
  <c r="Y18" i="16"/>
  <c r="Y6" i="16"/>
  <c r="Y4" i="16"/>
  <c r="Y3" i="16"/>
  <c r="Y21" i="16"/>
  <c r="Y5" i="16"/>
  <c r="Y13" i="16"/>
  <c r="Y17" i="16"/>
  <c r="Y22" i="16"/>
  <c r="Y15" i="16"/>
  <c r="Y9" i="16"/>
  <c r="Y14" i="16"/>
  <c r="Y23" i="16"/>
  <c r="Y7" i="16"/>
  <c r="Y24" i="16"/>
  <c r="Y12" i="16"/>
  <c r="Y13" i="18" s="1"/>
  <c r="X21" i="16"/>
  <c r="X8" i="16"/>
  <c r="X18" i="16"/>
  <c r="X6" i="16"/>
  <c r="X4" i="16"/>
  <c r="X3" i="16"/>
  <c r="X14" i="16"/>
  <c r="X7" i="16"/>
  <c r="X12" i="16"/>
  <c r="X19" i="16"/>
  <c r="X26" i="16"/>
  <c r="X16" i="16"/>
  <c r="X9" i="16"/>
  <c r="X25" i="16"/>
  <c r="X5" i="16"/>
  <c r="X13" i="16"/>
  <c r="X17" i="16"/>
  <c r="X22" i="16"/>
  <c r="X15" i="16"/>
  <c r="X20" i="16"/>
  <c r="X23" i="16"/>
  <c r="X24" i="16"/>
  <c r="X10" i="16"/>
  <c r="X11" i="16"/>
  <c r="W21" i="16"/>
  <c r="W8" i="16"/>
  <c r="W18" i="16"/>
  <c r="W6" i="16"/>
  <c r="W4" i="16"/>
  <c r="W3" i="16"/>
  <c r="W25" i="16"/>
  <c r="W5" i="16"/>
  <c r="W13" i="16"/>
  <c r="W17" i="16"/>
  <c r="W22" i="16"/>
  <c r="W15" i="16"/>
  <c r="W20" i="16"/>
  <c r="W14" i="16"/>
  <c r="W23" i="16"/>
  <c r="W7" i="16"/>
  <c r="W24" i="16"/>
  <c r="W12" i="16"/>
  <c r="W13" i="18" s="1"/>
  <c r="W10" i="16"/>
  <c r="W19" i="16"/>
  <c r="W26" i="16"/>
  <c r="W11" i="16"/>
  <c r="W16" i="16"/>
  <c r="W9" i="16"/>
  <c r="V21" i="16"/>
  <c r="V8" i="16"/>
  <c r="V18" i="16"/>
  <c r="V6" i="16"/>
  <c r="V4" i="16"/>
  <c r="V3" i="16"/>
  <c r="V20" i="16"/>
  <c r="V7" i="16"/>
  <c r="V12" i="16"/>
  <c r="V10" i="16"/>
  <c r="V26" i="16"/>
  <c r="V9" i="16"/>
  <c r="V25" i="16"/>
  <c r="V5" i="16"/>
  <c r="V13" i="16"/>
  <c r="V17" i="16"/>
  <c r="V22" i="16"/>
  <c r="V15" i="16"/>
  <c r="V14" i="16"/>
  <c r="V23" i="16"/>
  <c r="V24" i="16"/>
  <c r="V19" i="16"/>
  <c r="V11" i="16"/>
  <c r="V16" i="16"/>
  <c r="V22" i="18" s="1"/>
  <c r="U21" i="16"/>
  <c r="U8" i="16"/>
  <c r="U18" i="16"/>
  <c r="U6" i="16"/>
  <c r="U4" i="16"/>
  <c r="U3" i="16"/>
  <c r="U25" i="16"/>
  <c r="U5" i="16"/>
  <c r="U13" i="16"/>
  <c r="U17" i="16"/>
  <c r="U22" i="16"/>
  <c r="U15" i="16"/>
  <c r="U20" i="16"/>
  <c r="U14" i="16"/>
  <c r="U23" i="16"/>
  <c r="U7" i="16"/>
  <c r="U24" i="16"/>
  <c r="U12" i="16"/>
  <c r="U13" i="18" s="1"/>
  <c r="U10" i="16"/>
  <c r="U19" i="16"/>
  <c r="U26" i="16"/>
  <c r="U11" i="16"/>
  <c r="U16" i="16"/>
  <c r="U9" i="16"/>
  <c r="U8" i="18" s="1"/>
  <c r="T21" i="16"/>
  <c r="T8" i="16"/>
  <c r="T18" i="16"/>
  <c r="T6" i="16"/>
  <c r="T4" i="16"/>
  <c r="T3" i="16"/>
  <c r="T20" i="16"/>
  <c r="T7" i="16"/>
  <c r="T12" i="16"/>
  <c r="T19" i="16"/>
  <c r="T26" i="16"/>
  <c r="T16" i="16"/>
  <c r="T25" i="16"/>
  <c r="T5" i="16"/>
  <c r="T13" i="16"/>
  <c r="T17" i="16"/>
  <c r="T22" i="16"/>
  <c r="T15" i="16"/>
  <c r="T14" i="16"/>
  <c r="T23" i="16"/>
  <c r="T24" i="16"/>
  <c r="T10" i="16"/>
  <c r="T11" i="16"/>
  <c r="T9" i="16"/>
  <c r="T8" i="18" s="1"/>
  <c r="S16" i="16"/>
  <c r="S10" i="16"/>
  <c r="R26" i="16"/>
  <c r="F19" i="16"/>
  <c r="I11" i="16"/>
  <c r="L9" i="16"/>
  <c r="N19" i="16"/>
  <c r="Q11" i="16"/>
  <c r="G11" i="16"/>
  <c r="J9" i="16"/>
  <c r="L19" i="16"/>
  <c r="O11" i="16"/>
  <c r="R9" i="16"/>
  <c r="H9" i="16"/>
  <c r="J19" i="16"/>
  <c r="M11" i="16"/>
  <c r="P9" i="16"/>
  <c r="R19" i="16"/>
  <c r="F9" i="16"/>
  <c r="H19" i="16"/>
  <c r="K11" i="16"/>
  <c r="N9" i="16"/>
  <c r="P19" i="16"/>
  <c r="S11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E15" i="16"/>
  <c r="E22" i="16"/>
  <c r="E17" i="16"/>
  <c r="E13" i="16"/>
  <c r="E5" i="16"/>
  <c r="F16" i="16"/>
  <c r="F10" i="16"/>
  <c r="G26" i="16"/>
  <c r="H16" i="16"/>
  <c r="H10" i="16"/>
  <c r="I26" i="16"/>
  <c r="J16" i="16"/>
  <c r="J10" i="16"/>
  <c r="K26" i="16"/>
  <c r="L16" i="16"/>
  <c r="L22" i="18" s="1"/>
  <c r="L10" i="16"/>
  <c r="M26" i="16"/>
  <c r="N16" i="16"/>
  <c r="N10" i="16"/>
  <c r="O26" i="16"/>
  <c r="P16" i="16"/>
  <c r="P10" i="16"/>
  <c r="Q26" i="16"/>
  <c r="R16" i="16"/>
  <c r="R10" i="16"/>
  <c r="S26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S21" i="16"/>
  <c r="R21" i="16"/>
  <c r="Q21" i="16"/>
  <c r="Q9" i="18" s="1"/>
  <c r="P21" i="16"/>
  <c r="P9" i="18" s="1"/>
  <c r="O21" i="16"/>
  <c r="N21" i="16"/>
  <c r="M21" i="16"/>
  <c r="M9" i="18" s="1"/>
  <c r="L21" i="16"/>
  <c r="L9" i="18" s="1"/>
  <c r="K21" i="16"/>
  <c r="J21" i="16"/>
  <c r="I21" i="16"/>
  <c r="I9" i="18" s="1"/>
  <c r="H21" i="16"/>
  <c r="H9" i="18" s="1"/>
  <c r="G21" i="16"/>
  <c r="F21" i="16"/>
  <c r="E21" i="16"/>
  <c r="E3" i="16"/>
  <c r="E4" i="16"/>
  <c r="E6" i="16"/>
  <c r="E18" i="16"/>
  <c r="E8" i="16"/>
  <c r="F11" i="16"/>
  <c r="G9" i="16"/>
  <c r="G19" i="16"/>
  <c r="H11" i="16"/>
  <c r="I9" i="16"/>
  <c r="I8" i="18" s="1"/>
  <c r="I19" i="16"/>
  <c r="J11" i="16"/>
  <c r="K9" i="16"/>
  <c r="K19" i="16"/>
  <c r="L11" i="16"/>
  <c r="M9" i="16"/>
  <c r="M8" i="18" s="1"/>
  <c r="M19" i="16"/>
  <c r="N11" i="16"/>
  <c r="O9" i="16"/>
  <c r="O19" i="16"/>
  <c r="P11" i="16"/>
  <c r="Q9" i="16"/>
  <c r="Q8" i="18" s="1"/>
  <c r="Q19" i="16"/>
  <c r="R11" i="16"/>
  <c r="S9" i="16"/>
  <c r="S19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S23" i="16"/>
  <c r="R23" i="16"/>
  <c r="Q23" i="16"/>
  <c r="Q30" i="18" s="1"/>
  <c r="P23" i="16"/>
  <c r="O23" i="16"/>
  <c r="N23" i="16"/>
  <c r="M23" i="16"/>
  <c r="M30" i="18" s="1"/>
  <c r="L23" i="16"/>
  <c r="K23" i="16"/>
  <c r="J23" i="16"/>
  <c r="I23" i="16"/>
  <c r="I30" i="18" s="1"/>
  <c r="H23" i="16"/>
  <c r="G23" i="16"/>
  <c r="F23" i="16"/>
  <c r="S14" i="16"/>
  <c r="R14" i="16"/>
  <c r="Q14" i="16"/>
  <c r="P14" i="16"/>
  <c r="O14" i="16"/>
  <c r="O14" i="18" s="1"/>
  <c r="N14" i="16"/>
  <c r="N14" i="18" s="1"/>
  <c r="M14" i="16"/>
  <c r="L14" i="16"/>
  <c r="L14" i="18" s="1"/>
  <c r="K14" i="16"/>
  <c r="J14" i="16"/>
  <c r="J14" i="18" s="1"/>
  <c r="I14" i="16"/>
  <c r="H14" i="16"/>
  <c r="H14" i="18" s="1"/>
  <c r="G14" i="16"/>
  <c r="G14" i="18" s="1"/>
  <c r="F14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E12" i="16"/>
  <c r="E24" i="16"/>
  <c r="E7" i="16"/>
  <c r="E23" i="16"/>
  <c r="E14" i="16"/>
  <c r="E16" i="16"/>
  <c r="E26" i="16"/>
  <c r="E10" i="16"/>
  <c r="F26" i="16"/>
  <c r="G16" i="16"/>
  <c r="G10" i="16"/>
  <c r="H26" i="16"/>
  <c r="I16" i="16"/>
  <c r="I10" i="16"/>
  <c r="J26" i="16"/>
  <c r="K16" i="16"/>
  <c r="K22" i="18" s="1"/>
  <c r="K10" i="16"/>
  <c r="L26" i="16"/>
  <c r="M16" i="16"/>
  <c r="M10" i="16"/>
  <c r="N26" i="16"/>
  <c r="N27" i="18" s="1"/>
  <c r="O16" i="16"/>
  <c r="O10" i="16"/>
  <c r="O17" i="18" s="1"/>
  <c r="P26" i="16"/>
  <c r="Q16" i="16"/>
  <c r="Q10" i="16"/>
  <c r="O26" i="18" l="1"/>
  <c r="V8" i="18"/>
  <c r="W8" i="18"/>
  <c r="F27" i="18"/>
  <c r="H23" i="18"/>
  <c r="M20" i="18"/>
  <c r="Q22" i="18"/>
  <c r="P23" i="18"/>
  <c r="R14" i="18"/>
  <c r="I22" i="18"/>
  <c r="L23" i="18"/>
  <c r="M22" i="18"/>
  <c r="P14" i="18"/>
  <c r="X21" i="18"/>
  <c r="AB14" i="18"/>
  <c r="X23" i="18"/>
  <c r="F14" i="18"/>
  <c r="K14" i="18"/>
  <c r="S14" i="18"/>
  <c r="X17" i="18"/>
  <c r="Y25" i="18"/>
  <c r="G23" i="18"/>
  <c r="K23" i="18"/>
  <c r="O23" i="18"/>
  <c r="S23" i="18"/>
  <c r="T15" i="18"/>
  <c r="U17" i="18"/>
  <c r="V15" i="18"/>
  <c r="W17" i="18"/>
  <c r="Z22" i="18"/>
  <c r="Z17" i="18"/>
  <c r="AA22" i="18"/>
  <c r="AA17" i="18"/>
  <c r="AB8" i="18"/>
  <c r="F25" i="18"/>
  <c r="J25" i="18"/>
  <c r="N25" i="18"/>
  <c r="R25" i="18"/>
  <c r="K24" i="18"/>
  <c r="S24" i="18"/>
  <c r="F16" i="18"/>
  <c r="N16" i="18"/>
  <c r="F8" i="18"/>
  <c r="Q23" i="18"/>
  <c r="T21" i="18"/>
  <c r="V21" i="18"/>
  <c r="Y8" i="18"/>
  <c r="J16" i="18"/>
  <c r="I23" i="18"/>
  <c r="O8" i="18"/>
  <c r="J23" i="18"/>
  <c r="N8" i="18"/>
  <c r="H8" i="18"/>
  <c r="J8" i="18"/>
  <c r="L8" i="18"/>
  <c r="Z14" i="18"/>
  <c r="AA14" i="18"/>
  <c r="AB31" i="18"/>
  <c r="M23" i="18"/>
  <c r="G8" i="18"/>
  <c r="F23" i="18"/>
  <c r="N23" i="18"/>
  <c r="R23" i="18"/>
  <c r="I14" i="18"/>
  <c r="M14" i="18"/>
  <c r="Q14" i="18"/>
  <c r="S8" i="18"/>
  <c r="K8" i="18"/>
  <c r="P8" i="18"/>
  <c r="R8" i="18"/>
  <c r="T31" i="18"/>
  <c r="V31" i="18"/>
  <c r="X8" i="18"/>
  <c r="Z21" i="18"/>
  <c r="AA21" i="18"/>
  <c r="AB21" i="18"/>
  <c r="G17" i="18"/>
  <c r="G26" i="18"/>
  <c r="H25" i="18"/>
  <c r="L25" i="18"/>
  <c r="P25" i="18"/>
  <c r="S26" i="18"/>
  <c r="K26" i="18"/>
  <c r="G9" i="18"/>
  <c r="K9" i="18"/>
  <c r="O9" i="18"/>
  <c r="S9" i="18"/>
  <c r="K20" i="18"/>
  <c r="S20" i="18"/>
  <c r="I24" i="18"/>
  <c r="S28" i="18"/>
  <c r="T9" i="18"/>
  <c r="U27" i="18"/>
  <c r="U9" i="18"/>
  <c r="V9" i="18"/>
  <c r="W27" i="18"/>
  <c r="Y9" i="18"/>
  <c r="Z27" i="18"/>
  <c r="AA27" i="18"/>
  <c r="Q26" i="18"/>
  <c r="I26" i="18"/>
  <c r="F9" i="18"/>
  <c r="J9" i="18"/>
  <c r="N9" i="18"/>
  <c r="R9" i="18"/>
  <c r="F28" i="18"/>
  <c r="J28" i="18"/>
  <c r="N28" i="18"/>
  <c r="R28" i="18"/>
  <c r="T16" i="18"/>
  <c r="U15" i="18"/>
  <c r="W15" i="18"/>
  <c r="X29" i="18"/>
  <c r="Y12" i="18"/>
  <c r="Z15" i="18"/>
  <c r="AA15" i="18"/>
  <c r="AB26" i="18"/>
  <c r="O24" i="18"/>
  <c r="T25" i="18"/>
  <c r="U25" i="18"/>
  <c r="V25" i="18"/>
  <c r="W25" i="18"/>
  <c r="W9" i="18"/>
  <c r="X9" i="18"/>
  <c r="Y20" i="18"/>
  <c r="Z25" i="18"/>
  <c r="Z9" i="18"/>
  <c r="AA25" i="18"/>
  <c r="AA9" i="18"/>
  <c r="AB25" i="18"/>
  <c r="AB9" i="18"/>
  <c r="G24" i="18"/>
  <c r="U30" i="18"/>
  <c r="T28" i="18"/>
  <c r="U23" i="18"/>
  <c r="U21" i="18"/>
  <c r="W23" i="18"/>
  <c r="W21" i="18"/>
  <c r="X18" i="18"/>
  <c r="Z23" i="18"/>
  <c r="AA23" i="18"/>
  <c r="F29" i="18"/>
  <c r="J29" i="18"/>
  <c r="N29" i="18"/>
  <c r="R29" i="18"/>
  <c r="V28" i="18"/>
  <c r="X28" i="18"/>
  <c r="Y31" i="18"/>
  <c r="Y15" i="18"/>
  <c r="M17" i="18"/>
  <c r="R20" i="18"/>
  <c r="R22" i="18"/>
  <c r="Y16" i="18"/>
  <c r="N15" i="18"/>
  <c r="F15" i="18"/>
  <c r="I11" i="18"/>
  <c r="M11" i="18"/>
  <c r="Q11" i="18"/>
  <c r="G20" i="18"/>
  <c r="O20" i="18"/>
  <c r="M24" i="18"/>
  <c r="Q24" i="18"/>
  <c r="G28" i="18"/>
  <c r="K28" i="18"/>
  <c r="O28" i="18"/>
  <c r="I19" i="18"/>
  <c r="M19" i="18"/>
  <c r="Q19" i="18"/>
  <c r="G13" i="18"/>
  <c r="K13" i="18"/>
  <c r="O13" i="18"/>
  <c r="S13" i="18"/>
  <c r="Q27" i="18"/>
  <c r="N17" i="18"/>
  <c r="I27" i="18"/>
  <c r="F17" i="18"/>
  <c r="H10" i="18"/>
  <c r="L10" i="18"/>
  <c r="P10" i="18"/>
  <c r="F21" i="18"/>
  <c r="J21" i="18"/>
  <c r="N21" i="18"/>
  <c r="R21" i="18"/>
  <c r="H18" i="18"/>
  <c r="L18" i="18"/>
  <c r="P18" i="18"/>
  <c r="F31" i="18"/>
  <c r="J31" i="18"/>
  <c r="N31" i="18"/>
  <c r="R31" i="18"/>
  <c r="H16" i="18"/>
  <c r="L16" i="18"/>
  <c r="P16" i="18"/>
  <c r="J12" i="18"/>
  <c r="R12" i="18"/>
  <c r="S22" i="18"/>
  <c r="T29" i="18"/>
  <c r="T13" i="18"/>
  <c r="U28" i="18"/>
  <c r="V29" i="18"/>
  <c r="V13" i="18"/>
  <c r="W28" i="18"/>
  <c r="X30" i="18"/>
  <c r="X13" i="18"/>
  <c r="Y30" i="18"/>
  <c r="Y23" i="18"/>
  <c r="Z28" i="18"/>
  <c r="AA28" i="18"/>
  <c r="AB17" i="18"/>
  <c r="AB16" i="18"/>
  <c r="AB28" i="18"/>
  <c r="J22" i="18"/>
  <c r="T17" i="18"/>
  <c r="V17" i="18"/>
  <c r="Y10" i="18"/>
  <c r="J27" i="18"/>
  <c r="F30" i="18"/>
  <c r="J30" i="18"/>
  <c r="N30" i="18"/>
  <c r="R30" i="18"/>
  <c r="Q17" i="18"/>
  <c r="O22" i="18"/>
  <c r="I17" i="18"/>
  <c r="G22" i="18"/>
  <c r="G30" i="18"/>
  <c r="K30" i="18"/>
  <c r="O30" i="18"/>
  <c r="S30" i="18"/>
  <c r="I25" i="18"/>
  <c r="M25" i="18"/>
  <c r="Q25" i="18"/>
  <c r="M26" i="18"/>
  <c r="H28" i="18"/>
  <c r="P28" i="18"/>
  <c r="N22" i="18"/>
  <c r="F22" i="18"/>
  <c r="U26" i="18"/>
  <c r="V18" i="18"/>
  <c r="W26" i="18"/>
  <c r="W10" i="18"/>
  <c r="X15" i="18"/>
  <c r="Y18" i="18"/>
  <c r="Z26" i="18"/>
  <c r="AA26" i="18"/>
  <c r="AB29" i="18"/>
  <c r="AB13" i="18"/>
  <c r="S12" i="18"/>
  <c r="T30" i="18"/>
  <c r="U12" i="18"/>
  <c r="U10" i="18"/>
  <c r="V30" i="18"/>
  <c r="V12" i="18"/>
  <c r="W12" i="18"/>
  <c r="Y14" i="18"/>
  <c r="T14" i="18"/>
  <c r="U22" i="18"/>
  <c r="U31" i="18"/>
  <c r="U29" i="18"/>
  <c r="V14" i="18"/>
  <c r="W22" i="18"/>
  <c r="W29" i="18"/>
  <c r="X16" i="18"/>
  <c r="X10" i="18"/>
  <c r="Y21" i="18"/>
  <c r="Y28" i="18"/>
  <c r="Z29" i="18"/>
  <c r="AA31" i="18"/>
  <c r="AA29" i="18"/>
  <c r="L27" i="18"/>
  <c r="F12" i="18"/>
  <c r="K17" i="18"/>
  <c r="H30" i="18"/>
  <c r="L30" i="18"/>
  <c r="P30" i="18"/>
  <c r="R15" i="18"/>
  <c r="N12" i="18"/>
  <c r="R26" i="18"/>
  <c r="P27" i="18"/>
  <c r="H27" i="18"/>
  <c r="G25" i="18"/>
  <c r="K25" i="18"/>
  <c r="O25" i="18"/>
  <c r="P15" i="18"/>
  <c r="H15" i="18"/>
  <c r="F11" i="18"/>
  <c r="J11" i="18"/>
  <c r="N11" i="18"/>
  <c r="R11" i="18"/>
  <c r="H20" i="18"/>
  <c r="L20" i="18"/>
  <c r="P20" i="18"/>
  <c r="F24" i="18"/>
  <c r="J24" i="18"/>
  <c r="N24" i="18"/>
  <c r="R24" i="18"/>
  <c r="L28" i="18"/>
  <c r="F19" i="18"/>
  <c r="J19" i="18"/>
  <c r="N19" i="18"/>
  <c r="R19" i="18"/>
  <c r="H13" i="18"/>
  <c r="L13" i="18"/>
  <c r="P13" i="18"/>
  <c r="S27" i="18"/>
  <c r="P17" i="18"/>
  <c r="K27" i="18"/>
  <c r="H17" i="18"/>
  <c r="G29" i="18"/>
  <c r="K29" i="18"/>
  <c r="O29" i="18"/>
  <c r="S29" i="18"/>
  <c r="I10" i="18"/>
  <c r="M10" i="18"/>
  <c r="Q10" i="18"/>
  <c r="G21" i="18"/>
  <c r="K21" i="18"/>
  <c r="O21" i="18"/>
  <c r="S21" i="18"/>
  <c r="I18" i="18"/>
  <c r="M18" i="18"/>
  <c r="Q18" i="18"/>
  <c r="G31" i="18"/>
  <c r="K31" i="18"/>
  <c r="O31" i="18"/>
  <c r="S31" i="18"/>
  <c r="I16" i="18"/>
  <c r="M16" i="18"/>
  <c r="Q16" i="18"/>
  <c r="G12" i="18"/>
  <c r="K12" i="18"/>
  <c r="O12" i="18"/>
  <c r="K15" i="18"/>
  <c r="G15" i="18"/>
  <c r="I15" i="18"/>
  <c r="T18" i="18"/>
  <c r="T22" i="18"/>
  <c r="T12" i="18"/>
  <c r="T24" i="18"/>
  <c r="U16" i="18"/>
  <c r="U24" i="18"/>
  <c r="V24" i="18"/>
  <c r="W16" i="18"/>
  <c r="W24" i="18"/>
  <c r="X22" i="18"/>
  <c r="X12" i="18"/>
  <c r="X24" i="18"/>
  <c r="Y19" i="18"/>
  <c r="Y11" i="18"/>
  <c r="Y27" i="18"/>
  <c r="Z12" i="18"/>
  <c r="Z16" i="18"/>
  <c r="Z10" i="18"/>
  <c r="Z24" i="18"/>
  <c r="AA12" i="18"/>
  <c r="AA16" i="18"/>
  <c r="AA10" i="18"/>
  <c r="AA24" i="18"/>
  <c r="AB30" i="18"/>
  <c r="AB18" i="18"/>
  <c r="AB24" i="18"/>
  <c r="J15" i="18"/>
  <c r="G11" i="18"/>
  <c r="K11" i="18"/>
  <c r="O11" i="18"/>
  <c r="S11" i="18"/>
  <c r="I20" i="18"/>
  <c r="Q20" i="18"/>
  <c r="I28" i="18"/>
  <c r="M28" i="18"/>
  <c r="Q28" i="18"/>
  <c r="G19" i="18"/>
  <c r="K19" i="18"/>
  <c r="O19" i="18"/>
  <c r="S19" i="18"/>
  <c r="I13" i="18"/>
  <c r="M13" i="18"/>
  <c r="Q13" i="18"/>
  <c r="R17" i="18"/>
  <c r="P22" i="18"/>
  <c r="M27" i="18"/>
  <c r="J17" i="18"/>
  <c r="H22" i="18"/>
  <c r="H29" i="18"/>
  <c r="L29" i="18"/>
  <c r="P29" i="18"/>
  <c r="F10" i="18"/>
  <c r="J10" i="18"/>
  <c r="N10" i="18"/>
  <c r="R10" i="18"/>
  <c r="H21" i="18"/>
  <c r="L21" i="18"/>
  <c r="P21" i="18"/>
  <c r="F18" i="18"/>
  <c r="J18" i="18"/>
  <c r="N18" i="18"/>
  <c r="R18" i="18"/>
  <c r="H31" i="18"/>
  <c r="L31" i="18"/>
  <c r="P31" i="18"/>
  <c r="R16" i="18"/>
  <c r="H12" i="18"/>
  <c r="L12" i="18"/>
  <c r="P12" i="18"/>
  <c r="S15" i="18"/>
  <c r="H26" i="18"/>
  <c r="M15" i="18"/>
  <c r="O15" i="18"/>
  <c r="Q15" i="18"/>
  <c r="F26" i="18"/>
  <c r="R27" i="18"/>
  <c r="T27" i="18"/>
  <c r="T23" i="18"/>
  <c r="T20" i="18"/>
  <c r="U20" i="18"/>
  <c r="V27" i="18"/>
  <c r="V23" i="18"/>
  <c r="V20" i="18"/>
  <c r="W30" i="18"/>
  <c r="W31" i="18"/>
  <c r="W20" i="18"/>
  <c r="X27" i="18"/>
  <c r="X14" i="18"/>
  <c r="X20" i="18"/>
  <c r="Y29" i="18"/>
  <c r="Y26" i="18"/>
  <c r="Z31" i="18"/>
  <c r="Z20" i="18"/>
  <c r="AA20" i="18"/>
  <c r="AB27" i="18"/>
  <c r="AB12" i="18"/>
  <c r="AB10" i="18"/>
  <c r="AB20" i="18"/>
  <c r="S25" i="18"/>
  <c r="L15" i="18"/>
  <c r="H11" i="18"/>
  <c r="L11" i="18"/>
  <c r="P11" i="18"/>
  <c r="F20" i="18"/>
  <c r="J20" i="18"/>
  <c r="N20" i="18"/>
  <c r="H24" i="18"/>
  <c r="L24" i="18"/>
  <c r="P24" i="18"/>
  <c r="H19" i="18"/>
  <c r="L19" i="18"/>
  <c r="P19" i="18"/>
  <c r="F13" i="18"/>
  <c r="J13" i="18"/>
  <c r="N13" i="18"/>
  <c r="R13" i="18"/>
  <c r="O27" i="18"/>
  <c r="L17" i="18"/>
  <c r="G27" i="18"/>
  <c r="I29" i="18"/>
  <c r="M29" i="18"/>
  <c r="Q29" i="18"/>
  <c r="G10" i="18"/>
  <c r="K10" i="18"/>
  <c r="O10" i="18"/>
  <c r="S10" i="18"/>
  <c r="I21" i="18"/>
  <c r="M21" i="18"/>
  <c r="Q21" i="18"/>
  <c r="G18" i="18"/>
  <c r="K18" i="18"/>
  <c r="O18" i="18"/>
  <c r="S18" i="18"/>
  <c r="I31" i="18"/>
  <c r="M31" i="18"/>
  <c r="Q31" i="18"/>
  <c r="G16" i="18"/>
  <c r="K16" i="18"/>
  <c r="O16" i="18"/>
  <c r="S16" i="18"/>
  <c r="I12" i="18"/>
  <c r="M12" i="18"/>
  <c r="Q12" i="18"/>
  <c r="P26" i="18"/>
  <c r="J26" i="18"/>
  <c r="L26" i="18"/>
  <c r="N26" i="18"/>
  <c r="S17" i="18"/>
  <c r="T10" i="18"/>
  <c r="T26" i="18"/>
  <c r="T19" i="18"/>
  <c r="T11" i="18"/>
  <c r="U14" i="18"/>
  <c r="U18" i="18"/>
  <c r="U19" i="18"/>
  <c r="U11" i="18"/>
  <c r="V26" i="18"/>
  <c r="V16" i="18"/>
  <c r="V10" i="18"/>
  <c r="V19" i="18"/>
  <c r="V11" i="18"/>
  <c r="W14" i="18"/>
  <c r="W18" i="18"/>
  <c r="W19" i="18"/>
  <c r="W11" i="18"/>
  <c r="X25" i="18"/>
  <c r="X31" i="18"/>
  <c r="X26" i="18"/>
  <c r="X19" i="18"/>
  <c r="X11" i="18"/>
  <c r="Y24" i="18"/>
  <c r="Y22" i="18"/>
  <c r="Y17" i="18"/>
  <c r="Z18" i="18"/>
  <c r="Z19" i="18"/>
  <c r="Z11" i="18"/>
  <c r="AA18" i="18"/>
  <c r="AA19" i="18"/>
  <c r="AA11" i="18"/>
  <c r="AB15" i="18"/>
  <c r="AB23" i="18"/>
  <c r="AB19" i="18"/>
  <c r="AB11" i="18"/>
  <c r="D20" i="16"/>
  <c r="E11" i="18"/>
  <c r="D16" i="16"/>
  <c r="E28" i="18"/>
  <c r="D24" i="16"/>
  <c r="E27" i="18"/>
  <c r="D8" i="16"/>
  <c r="E13" i="18"/>
  <c r="D3" i="16"/>
  <c r="E29" i="18"/>
  <c r="D22" i="16"/>
  <c r="E26" i="18"/>
  <c r="E16" i="18"/>
  <c r="D19" i="16"/>
  <c r="D14" i="16"/>
  <c r="E15" i="18"/>
  <c r="D12" i="16"/>
  <c r="E31" i="18"/>
  <c r="D18" i="16"/>
  <c r="E17" i="18"/>
  <c r="D21" i="16"/>
  <c r="E9" i="18"/>
  <c r="D5" i="16"/>
  <c r="E14" i="18"/>
  <c r="D15" i="16"/>
  <c r="E30" i="18"/>
  <c r="E24" i="18"/>
  <c r="D11" i="16"/>
  <c r="D23" i="16"/>
  <c r="E19" i="18"/>
  <c r="D13" i="16"/>
  <c r="E18" i="18"/>
  <c r="E10" i="18"/>
  <c r="D25" i="16"/>
  <c r="D9" i="16"/>
  <c r="E8" i="18"/>
  <c r="E12" i="18"/>
  <c r="D10" i="16"/>
  <c r="D6" i="16"/>
  <c r="E21" i="18"/>
  <c r="E20" i="18"/>
  <c r="D26" i="16"/>
  <c r="E23" i="18"/>
  <c r="D7" i="16"/>
  <c r="D4" i="16"/>
  <c r="E25" i="18"/>
  <c r="D17" i="16"/>
  <c r="D22" i="18" s="1"/>
  <c r="E22" i="18"/>
  <c r="AI9" i="16"/>
  <c r="AG19" i="16"/>
  <c r="AH19" i="16"/>
  <c r="AJ11" i="16"/>
  <c r="AK9" i="16"/>
  <c r="AI16" i="16"/>
  <c r="AL16" i="16"/>
  <c r="AH16" i="16"/>
  <c r="AK16" i="16"/>
  <c r="AG16" i="16"/>
  <c r="AJ16" i="16"/>
  <c r="AF16" i="16"/>
  <c r="AE16" i="16"/>
  <c r="AL24" i="16"/>
  <c r="AH24" i="16"/>
  <c r="AK24" i="16"/>
  <c r="AG24" i="16"/>
  <c r="AJ24" i="16"/>
  <c r="AF24" i="16"/>
  <c r="AE24" i="16"/>
  <c r="AI24" i="16"/>
  <c r="AJ8" i="16"/>
  <c r="AF8" i="16"/>
  <c r="AE8" i="16"/>
  <c r="AI8" i="16"/>
  <c r="AL8" i="16"/>
  <c r="AH8" i="16"/>
  <c r="AK8" i="16"/>
  <c r="AG8" i="16"/>
  <c r="AJ3" i="16"/>
  <c r="AF3" i="16"/>
  <c r="AE3" i="16"/>
  <c r="AI3" i="16"/>
  <c r="AL3" i="16"/>
  <c r="AH3" i="16"/>
  <c r="AK3" i="16"/>
  <c r="AG3" i="16"/>
  <c r="AK22" i="16"/>
  <c r="AG22" i="16"/>
  <c r="AJ22" i="16"/>
  <c r="AF22" i="16"/>
  <c r="AE22" i="16"/>
  <c r="AI22" i="16"/>
  <c r="AL22" i="16"/>
  <c r="AH22" i="16"/>
  <c r="AL11" i="16"/>
  <c r="AL9" i="16"/>
  <c r="AG11" i="16"/>
  <c r="AG9" i="16"/>
  <c r="AJ19" i="16"/>
  <c r="AE19" i="16"/>
  <c r="AI19" i="16"/>
  <c r="AL7" i="16"/>
  <c r="AH7" i="16"/>
  <c r="AK7" i="16"/>
  <c r="AG7" i="16"/>
  <c r="AJ7" i="16"/>
  <c r="AF7" i="16"/>
  <c r="AE7" i="16"/>
  <c r="AI7" i="16"/>
  <c r="AJ4" i="16"/>
  <c r="AF4" i="16"/>
  <c r="AE4" i="16"/>
  <c r="AI4" i="16"/>
  <c r="AL4" i="16"/>
  <c r="AH4" i="16"/>
  <c r="AK4" i="16"/>
  <c r="AG4" i="16"/>
  <c r="AK17" i="16"/>
  <c r="AG17" i="16"/>
  <c r="AJ17" i="16"/>
  <c r="AF17" i="16"/>
  <c r="AE17" i="16"/>
  <c r="AI17" i="16"/>
  <c r="AL17" i="16"/>
  <c r="AH17" i="16"/>
  <c r="AF11" i="16"/>
  <c r="AF9" i="16"/>
  <c r="AL14" i="16"/>
  <c r="AH14" i="16"/>
  <c r="AK14" i="16"/>
  <c r="AG14" i="16"/>
  <c r="AJ14" i="16"/>
  <c r="AF14" i="16"/>
  <c r="AE14" i="16"/>
  <c r="AI14" i="16"/>
  <c r="AL12" i="16"/>
  <c r="AH12" i="16"/>
  <c r="AK12" i="16"/>
  <c r="AG12" i="16"/>
  <c r="AJ12" i="16"/>
  <c r="AF12" i="16"/>
  <c r="AE12" i="16"/>
  <c r="AI12" i="16"/>
  <c r="AJ18" i="16"/>
  <c r="AF18" i="16"/>
  <c r="AE18" i="16"/>
  <c r="AI18" i="16"/>
  <c r="AL18" i="16"/>
  <c r="AH18" i="16"/>
  <c r="AK18" i="16"/>
  <c r="AG18" i="16"/>
  <c r="AJ21" i="16"/>
  <c r="AF21" i="16"/>
  <c r="AE21" i="16"/>
  <c r="AI21" i="16"/>
  <c r="AL21" i="16"/>
  <c r="AH21" i="16"/>
  <c r="AK21" i="16"/>
  <c r="AG21" i="16"/>
  <c r="AK5" i="16"/>
  <c r="AG5" i="16"/>
  <c r="AJ5" i="16"/>
  <c r="AF5" i="16"/>
  <c r="AE5" i="16"/>
  <c r="AI5" i="16"/>
  <c r="AL5" i="16"/>
  <c r="AH5" i="16"/>
  <c r="AK15" i="16"/>
  <c r="AG15" i="16"/>
  <c r="AJ15" i="16"/>
  <c r="AF15" i="16"/>
  <c r="AE15" i="16"/>
  <c r="AI15" i="16"/>
  <c r="AL15" i="16"/>
  <c r="AH15" i="16"/>
  <c r="AH11" i="16"/>
  <c r="AH9" i="16"/>
  <c r="AK19" i="16"/>
  <c r="AF19" i="16"/>
  <c r="AE11" i="16"/>
  <c r="AI11" i="16"/>
  <c r="AI26" i="16"/>
  <c r="AL26" i="16"/>
  <c r="AH26" i="16"/>
  <c r="AK26" i="16"/>
  <c r="AG26" i="16"/>
  <c r="AJ26" i="16"/>
  <c r="AF26" i="16"/>
  <c r="AE26" i="16"/>
  <c r="AK11" i="16"/>
  <c r="AI10" i="16"/>
  <c r="AL10" i="16"/>
  <c r="AH10" i="16"/>
  <c r="AK10" i="16"/>
  <c r="AG10" i="16"/>
  <c r="AJ10" i="16"/>
  <c r="AF10" i="16"/>
  <c r="AE10" i="16"/>
  <c r="AL23" i="16"/>
  <c r="AH23" i="16"/>
  <c r="AK23" i="16"/>
  <c r="AG23" i="16"/>
  <c r="AJ23" i="16"/>
  <c r="AF23" i="16"/>
  <c r="AE23" i="16"/>
  <c r="AI23" i="16"/>
  <c r="AL20" i="16"/>
  <c r="AH20" i="16"/>
  <c r="AK20" i="16"/>
  <c r="AG20" i="16"/>
  <c r="AJ20" i="16"/>
  <c r="AF20" i="16"/>
  <c r="AE20" i="16"/>
  <c r="AI20" i="16"/>
  <c r="AJ6" i="16"/>
  <c r="AF6" i="16"/>
  <c r="AE6" i="16"/>
  <c r="AI6" i="16"/>
  <c r="AL6" i="16"/>
  <c r="AH6" i="16"/>
  <c r="AK6" i="16"/>
  <c r="AG6" i="16"/>
  <c r="AK13" i="16"/>
  <c r="AG13" i="16"/>
  <c r="AJ13" i="16"/>
  <c r="AF13" i="16"/>
  <c r="AE13" i="16"/>
  <c r="AI13" i="16"/>
  <c r="AL13" i="16"/>
  <c r="AH13" i="16"/>
  <c r="AK25" i="16"/>
  <c r="AG25" i="16"/>
  <c r="AJ25" i="16"/>
  <c r="AF25" i="16"/>
  <c r="AE25" i="16"/>
  <c r="AI25" i="16"/>
  <c r="AL25" i="16"/>
  <c r="AH25" i="16"/>
  <c r="AL19" i="16"/>
  <c r="AJ9" i="16"/>
  <c r="AE9" i="16"/>
  <c r="C61" i="14"/>
  <c r="D61" i="14"/>
  <c r="E61" i="14"/>
  <c r="F61" i="14"/>
  <c r="G61" i="14"/>
  <c r="H61" i="14"/>
  <c r="I61" i="14"/>
  <c r="J61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20" i="14"/>
  <c r="D120" i="14"/>
  <c r="E120" i="14"/>
  <c r="F120" i="14"/>
  <c r="G120" i="14"/>
  <c r="H120" i="14"/>
  <c r="I120" i="14"/>
  <c r="J120" i="14"/>
  <c r="C121" i="14"/>
  <c r="D121" i="14"/>
  <c r="E121" i="14"/>
  <c r="F121" i="14"/>
  <c r="G121" i="14"/>
  <c r="H121" i="14"/>
  <c r="I121" i="14"/>
  <c r="J121" i="14"/>
  <c r="C124" i="14"/>
  <c r="D124" i="14"/>
  <c r="E124" i="14"/>
  <c r="F124" i="14"/>
  <c r="G124" i="14"/>
  <c r="H124" i="14"/>
  <c r="I124" i="14"/>
  <c r="J124" i="14"/>
  <c r="C125" i="14"/>
  <c r="D125" i="14"/>
  <c r="E125" i="14"/>
  <c r="F125" i="14"/>
  <c r="G125" i="14"/>
  <c r="H125" i="14"/>
  <c r="I125" i="14"/>
  <c r="J125" i="14"/>
  <c r="C126" i="14"/>
  <c r="D126" i="14"/>
  <c r="E126" i="14"/>
  <c r="F126" i="14"/>
  <c r="G126" i="14"/>
  <c r="H126" i="14"/>
  <c r="I126" i="14"/>
  <c r="J126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6" i="14"/>
  <c r="D16" i="14"/>
  <c r="E16" i="14"/>
  <c r="F16" i="14"/>
  <c r="G16" i="14"/>
  <c r="H16" i="14"/>
  <c r="I16" i="14"/>
  <c r="J16" i="14"/>
  <c r="C19" i="14"/>
  <c r="D19" i="14"/>
  <c r="E19" i="14"/>
  <c r="F19" i="14"/>
  <c r="G19" i="14"/>
  <c r="H19" i="14"/>
  <c r="I19" i="14"/>
  <c r="J19" i="14"/>
  <c r="C20" i="14"/>
  <c r="D20" i="14"/>
  <c r="E20" i="14"/>
  <c r="F20" i="14"/>
  <c r="G20" i="14"/>
  <c r="H20" i="14"/>
  <c r="I20" i="14"/>
  <c r="J20" i="14"/>
  <c r="C21" i="14"/>
  <c r="D21" i="14"/>
  <c r="E21" i="14"/>
  <c r="F21" i="14"/>
  <c r="G21" i="14"/>
  <c r="H21" i="14"/>
  <c r="I21" i="14"/>
  <c r="J21" i="14"/>
  <c r="C24" i="14"/>
  <c r="D24" i="14"/>
  <c r="E24" i="14"/>
  <c r="F24" i="14"/>
  <c r="G24" i="14"/>
  <c r="H24" i="14"/>
  <c r="I24" i="14"/>
  <c r="J24" i="14"/>
  <c r="C25" i="14"/>
  <c r="D25" i="14"/>
  <c r="E25" i="14"/>
  <c r="F25" i="14"/>
  <c r="G25" i="14"/>
  <c r="H25" i="14"/>
  <c r="I25" i="14"/>
  <c r="J25" i="14"/>
  <c r="C26" i="14"/>
  <c r="D26" i="14"/>
  <c r="E26" i="14"/>
  <c r="F26" i="14"/>
  <c r="G26" i="14"/>
  <c r="H26" i="14"/>
  <c r="I26" i="14"/>
  <c r="J26" i="14"/>
  <c r="C29" i="14"/>
  <c r="D29" i="14"/>
  <c r="E29" i="14"/>
  <c r="F29" i="14"/>
  <c r="G29" i="14"/>
  <c r="H29" i="14"/>
  <c r="I29" i="14"/>
  <c r="J29" i="14"/>
  <c r="C30" i="14"/>
  <c r="D30" i="14"/>
  <c r="E30" i="14"/>
  <c r="F30" i="14"/>
  <c r="G30" i="14"/>
  <c r="H30" i="14"/>
  <c r="I30" i="14"/>
  <c r="J30" i="14"/>
  <c r="C31" i="14"/>
  <c r="D31" i="14"/>
  <c r="E31" i="14"/>
  <c r="F31" i="14"/>
  <c r="G31" i="14"/>
  <c r="H31" i="14"/>
  <c r="I31" i="14"/>
  <c r="J31" i="14"/>
  <c r="C34" i="14"/>
  <c r="D34" i="14"/>
  <c r="E34" i="14"/>
  <c r="F34" i="14"/>
  <c r="G34" i="14"/>
  <c r="H34" i="14"/>
  <c r="I34" i="14"/>
  <c r="J34" i="14"/>
  <c r="C35" i="14"/>
  <c r="D35" i="14"/>
  <c r="E35" i="14"/>
  <c r="F35" i="14"/>
  <c r="G35" i="14"/>
  <c r="H35" i="14"/>
  <c r="I35" i="14"/>
  <c r="J35" i="14"/>
  <c r="C36" i="14"/>
  <c r="D36" i="14"/>
  <c r="E36" i="14"/>
  <c r="F36" i="14"/>
  <c r="G36" i="14"/>
  <c r="H36" i="14"/>
  <c r="I36" i="14"/>
  <c r="J36" i="14"/>
  <c r="C39" i="14"/>
  <c r="D39" i="14"/>
  <c r="E39" i="14"/>
  <c r="F39" i="14"/>
  <c r="G39" i="14"/>
  <c r="H39" i="14"/>
  <c r="I39" i="14"/>
  <c r="J39" i="14"/>
  <c r="C40" i="14"/>
  <c r="D40" i="14"/>
  <c r="E40" i="14"/>
  <c r="F40" i="14"/>
  <c r="G40" i="14"/>
  <c r="H40" i="14"/>
  <c r="I40" i="14"/>
  <c r="J40" i="14"/>
  <c r="C41" i="14"/>
  <c r="D41" i="14"/>
  <c r="E41" i="14"/>
  <c r="F41" i="14"/>
  <c r="G41" i="14"/>
  <c r="H41" i="14"/>
  <c r="I41" i="14"/>
  <c r="J41" i="14"/>
  <c r="C44" i="14"/>
  <c r="D44" i="14"/>
  <c r="E44" i="14"/>
  <c r="F44" i="14"/>
  <c r="G44" i="14"/>
  <c r="H44" i="14"/>
  <c r="I44" i="14"/>
  <c r="J44" i="14"/>
  <c r="C45" i="14"/>
  <c r="D45" i="14"/>
  <c r="E45" i="14"/>
  <c r="F45" i="14"/>
  <c r="G45" i="14"/>
  <c r="H45" i="14"/>
  <c r="I45" i="14"/>
  <c r="J45" i="14"/>
  <c r="C46" i="14"/>
  <c r="D46" i="14"/>
  <c r="E46" i="14"/>
  <c r="F46" i="14"/>
  <c r="G46" i="14"/>
  <c r="H46" i="14"/>
  <c r="I46" i="14"/>
  <c r="J46" i="14"/>
  <c r="C49" i="14"/>
  <c r="D49" i="14"/>
  <c r="E49" i="14"/>
  <c r="F49" i="14"/>
  <c r="G49" i="14"/>
  <c r="H49" i="14"/>
  <c r="I49" i="14"/>
  <c r="J49" i="14"/>
  <c r="C50" i="14"/>
  <c r="D50" i="14"/>
  <c r="E50" i="14"/>
  <c r="F50" i="14"/>
  <c r="G50" i="14"/>
  <c r="H50" i="14"/>
  <c r="I50" i="14"/>
  <c r="J50" i="14"/>
  <c r="C51" i="14"/>
  <c r="D51" i="14"/>
  <c r="E51" i="14"/>
  <c r="F51" i="14"/>
  <c r="G51" i="14"/>
  <c r="H51" i="14"/>
  <c r="I51" i="14"/>
  <c r="J51" i="14"/>
  <c r="C54" i="14"/>
  <c r="D54" i="14"/>
  <c r="E54" i="14"/>
  <c r="F54" i="14"/>
  <c r="G54" i="14"/>
  <c r="H54" i="14"/>
  <c r="I54" i="14"/>
  <c r="J54" i="14"/>
  <c r="C55" i="14"/>
  <c r="D55" i="14"/>
  <c r="E55" i="14"/>
  <c r="F55" i="14"/>
  <c r="G55" i="14"/>
  <c r="H55" i="14"/>
  <c r="I55" i="14"/>
  <c r="J55" i="14"/>
  <c r="C56" i="14"/>
  <c r="D56" i="14"/>
  <c r="E56" i="14"/>
  <c r="F56" i="14"/>
  <c r="G56" i="14"/>
  <c r="H56" i="14"/>
  <c r="I56" i="14"/>
  <c r="J56" i="14"/>
  <c r="C59" i="14"/>
  <c r="D59" i="14"/>
  <c r="E59" i="14"/>
  <c r="F59" i="14"/>
  <c r="G59" i="14"/>
  <c r="H59" i="14"/>
  <c r="I59" i="14"/>
  <c r="J59" i="14"/>
  <c r="C60" i="14"/>
  <c r="D60" i="14"/>
  <c r="E60" i="14"/>
  <c r="F60" i="14"/>
  <c r="G60" i="14"/>
  <c r="H60" i="14"/>
  <c r="I60" i="14"/>
  <c r="J60" i="14"/>
  <c r="C64" i="14"/>
  <c r="D64" i="14"/>
  <c r="E64" i="14"/>
  <c r="F64" i="14"/>
  <c r="G64" i="14"/>
  <c r="H64" i="14"/>
  <c r="I64" i="14"/>
  <c r="J64" i="14"/>
  <c r="C65" i="14"/>
  <c r="D65" i="14"/>
  <c r="E65" i="14"/>
  <c r="F65" i="14"/>
  <c r="G65" i="14"/>
  <c r="H65" i="14"/>
  <c r="I65" i="14"/>
  <c r="J65" i="14"/>
  <c r="C66" i="14"/>
  <c r="D66" i="14"/>
  <c r="E66" i="14"/>
  <c r="F66" i="14"/>
  <c r="G66" i="14"/>
  <c r="H66" i="14"/>
  <c r="I66" i="14"/>
  <c r="J66" i="14"/>
  <c r="C69" i="14"/>
  <c r="D69" i="14"/>
  <c r="E69" i="14"/>
  <c r="F69" i="14"/>
  <c r="G69" i="14"/>
  <c r="H69" i="14"/>
  <c r="I69" i="14"/>
  <c r="J69" i="14"/>
  <c r="C70" i="14"/>
  <c r="D70" i="14"/>
  <c r="E70" i="14"/>
  <c r="F70" i="14"/>
  <c r="G70" i="14"/>
  <c r="H70" i="14"/>
  <c r="I70" i="14"/>
  <c r="J70" i="14"/>
  <c r="C71" i="14"/>
  <c r="D71" i="14"/>
  <c r="E71" i="14"/>
  <c r="F71" i="14"/>
  <c r="G71" i="14"/>
  <c r="H71" i="14"/>
  <c r="I71" i="14"/>
  <c r="J71" i="14"/>
  <c r="C74" i="14"/>
  <c r="D74" i="14"/>
  <c r="E74" i="14"/>
  <c r="F74" i="14"/>
  <c r="G74" i="14"/>
  <c r="H74" i="14"/>
  <c r="I74" i="14"/>
  <c r="J74" i="14"/>
  <c r="C75" i="14"/>
  <c r="D75" i="14"/>
  <c r="E75" i="14"/>
  <c r="F75" i="14"/>
  <c r="G75" i="14"/>
  <c r="H75" i="14"/>
  <c r="I75" i="14"/>
  <c r="J75" i="14"/>
  <c r="C76" i="14"/>
  <c r="D76" i="14"/>
  <c r="E76" i="14"/>
  <c r="F76" i="14"/>
  <c r="G76" i="14"/>
  <c r="H76" i="14"/>
  <c r="I76" i="14"/>
  <c r="J76" i="14"/>
  <c r="C79" i="14"/>
  <c r="D79" i="14"/>
  <c r="E79" i="14"/>
  <c r="F79" i="14"/>
  <c r="G79" i="14"/>
  <c r="H79" i="14"/>
  <c r="I79" i="14"/>
  <c r="J79" i="14"/>
  <c r="C80" i="14"/>
  <c r="D80" i="14"/>
  <c r="E80" i="14"/>
  <c r="F80" i="14"/>
  <c r="G80" i="14"/>
  <c r="H80" i="14"/>
  <c r="I80" i="14"/>
  <c r="J80" i="14"/>
  <c r="C81" i="14"/>
  <c r="D81" i="14"/>
  <c r="E81" i="14"/>
  <c r="F81" i="14"/>
  <c r="G81" i="14"/>
  <c r="H81" i="14"/>
  <c r="I81" i="14"/>
  <c r="J81" i="14"/>
  <c r="C84" i="14"/>
  <c r="D84" i="14"/>
  <c r="E84" i="14"/>
  <c r="F84" i="14"/>
  <c r="G84" i="14"/>
  <c r="H84" i="14"/>
  <c r="I84" i="14"/>
  <c r="J84" i="14"/>
  <c r="C85" i="14"/>
  <c r="D85" i="14"/>
  <c r="E85" i="14"/>
  <c r="F85" i="14"/>
  <c r="G85" i="14"/>
  <c r="H85" i="14"/>
  <c r="I85" i="14"/>
  <c r="J85" i="14"/>
  <c r="C86" i="14"/>
  <c r="D86" i="14"/>
  <c r="E86" i="14"/>
  <c r="F86" i="14"/>
  <c r="G86" i="14"/>
  <c r="H86" i="14"/>
  <c r="I86" i="14"/>
  <c r="J86" i="14"/>
  <c r="C89" i="14"/>
  <c r="D89" i="14"/>
  <c r="E89" i="14"/>
  <c r="F89" i="14"/>
  <c r="G89" i="14"/>
  <c r="H89" i="14"/>
  <c r="I89" i="14"/>
  <c r="J89" i="14"/>
  <c r="C90" i="14"/>
  <c r="D90" i="14"/>
  <c r="E90" i="14"/>
  <c r="F90" i="14"/>
  <c r="G90" i="14"/>
  <c r="H90" i="14"/>
  <c r="I90" i="14"/>
  <c r="J90" i="14"/>
  <c r="C91" i="14"/>
  <c r="D91" i="14"/>
  <c r="E91" i="14"/>
  <c r="F91" i="14"/>
  <c r="G91" i="14"/>
  <c r="H91" i="14"/>
  <c r="I91" i="14"/>
  <c r="J91" i="14"/>
  <c r="C94" i="14"/>
  <c r="D94" i="14"/>
  <c r="E94" i="14"/>
  <c r="F94" i="14"/>
  <c r="G94" i="14"/>
  <c r="H94" i="14"/>
  <c r="I94" i="14"/>
  <c r="J94" i="14"/>
  <c r="C95" i="14"/>
  <c r="D95" i="14"/>
  <c r="E95" i="14"/>
  <c r="F95" i="14"/>
  <c r="G95" i="14"/>
  <c r="H95" i="14"/>
  <c r="I95" i="14"/>
  <c r="J95" i="14"/>
  <c r="C96" i="14"/>
  <c r="D96" i="14"/>
  <c r="E96" i="14"/>
  <c r="F96" i="14"/>
  <c r="G96" i="14"/>
  <c r="H96" i="14"/>
  <c r="I96" i="14"/>
  <c r="J96" i="14"/>
  <c r="C99" i="14"/>
  <c r="D99" i="14"/>
  <c r="E99" i="14"/>
  <c r="F99" i="14"/>
  <c r="G99" i="14"/>
  <c r="H99" i="14"/>
  <c r="I99" i="14"/>
  <c r="J99" i="14"/>
  <c r="C100" i="14"/>
  <c r="D100" i="14"/>
  <c r="E100" i="14"/>
  <c r="F100" i="14"/>
  <c r="G100" i="14"/>
  <c r="H100" i="14"/>
  <c r="I100" i="14"/>
  <c r="J100" i="14"/>
  <c r="C101" i="14"/>
  <c r="D101" i="14"/>
  <c r="E101" i="14"/>
  <c r="F101" i="14"/>
  <c r="G101" i="14"/>
  <c r="H101" i="14"/>
  <c r="I101" i="14"/>
  <c r="J101" i="14"/>
  <c r="C104" i="14"/>
  <c r="D104" i="14"/>
  <c r="E104" i="14"/>
  <c r="F104" i="14"/>
  <c r="G104" i="14"/>
  <c r="H104" i="14"/>
  <c r="I104" i="14"/>
  <c r="J104" i="14"/>
  <c r="C105" i="14"/>
  <c r="D105" i="14"/>
  <c r="E105" i="14"/>
  <c r="F105" i="14"/>
  <c r="G105" i="14"/>
  <c r="H105" i="14"/>
  <c r="I105" i="14"/>
  <c r="J105" i="14"/>
  <c r="C106" i="14"/>
  <c r="D106" i="14"/>
  <c r="E106" i="14"/>
  <c r="F106" i="14"/>
  <c r="G106" i="14"/>
  <c r="H106" i="14"/>
  <c r="I106" i="14"/>
  <c r="J106" i="14"/>
  <c r="C109" i="14"/>
  <c r="D109" i="14"/>
  <c r="E109" i="14"/>
  <c r="F109" i="14"/>
  <c r="G109" i="14"/>
  <c r="H109" i="14"/>
  <c r="I109" i="14"/>
  <c r="J109" i="14"/>
  <c r="C110" i="14"/>
  <c r="D110" i="14"/>
  <c r="E110" i="14"/>
  <c r="F110" i="14"/>
  <c r="G110" i="14"/>
  <c r="H110" i="14"/>
  <c r="I110" i="14"/>
  <c r="J110" i="14"/>
  <c r="C111" i="14"/>
  <c r="D111" i="14"/>
  <c r="E111" i="14"/>
  <c r="F111" i="14"/>
  <c r="G111" i="14"/>
  <c r="H111" i="14"/>
  <c r="I111" i="14"/>
  <c r="J111" i="14"/>
  <c r="C114" i="14"/>
  <c r="D114" i="14"/>
  <c r="E114" i="14"/>
  <c r="F114" i="14"/>
  <c r="G114" i="14"/>
  <c r="H114" i="14"/>
  <c r="I114" i="14"/>
  <c r="J114" i="14"/>
  <c r="C115" i="14"/>
  <c r="D115" i="14"/>
  <c r="E115" i="14"/>
  <c r="F115" i="14"/>
  <c r="G115" i="14"/>
  <c r="H115" i="14"/>
  <c r="I115" i="14"/>
  <c r="J115" i="14"/>
  <c r="C116" i="14"/>
  <c r="D116" i="14"/>
  <c r="E116" i="14"/>
  <c r="F116" i="14"/>
  <c r="G116" i="14"/>
  <c r="H116" i="14"/>
  <c r="I116" i="14"/>
  <c r="J116" i="14"/>
  <c r="C119" i="14"/>
  <c r="D119" i="14"/>
  <c r="E119" i="14"/>
  <c r="F119" i="14"/>
  <c r="G119" i="14"/>
  <c r="H119" i="14"/>
  <c r="I119" i="14"/>
  <c r="J119" i="14"/>
  <c r="J4" i="14"/>
  <c r="I4" i="14"/>
  <c r="H4" i="14"/>
  <c r="G4" i="14"/>
  <c r="F4" i="14"/>
  <c r="E4" i="14"/>
  <c r="D4" i="14"/>
  <c r="C4" i="14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D3" i="10"/>
  <c r="AE3" i="10"/>
  <c r="AF3" i="10"/>
  <c r="AG3" i="10"/>
  <c r="AH3" i="10"/>
  <c r="AI3" i="10"/>
  <c r="AJ3" i="10"/>
  <c r="M3" i="10"/>
  <c r="D19" i="18" l="1"/>
  <c r="D8" i="18"/>
  <c r="D25" i="18"/>
  <c r="D21" i="18"/>
  <c r="D9" i="18"/>
  <c r="D26" i="18"/>
  <c r="D14" i="18"/>
  <c r="D29" i="18"/>
  <c r="D23" i="18"/>
  <c r="D15" i="18"/>
  <c r="D20" i="18"/>
  <c r="D12" i="18"/>
  <c r="D10" i="18"/>
  <c r="D24" i="18"/>
  <c r="D18" i="18"/>
  <c r="D17" i="18"/>
  <c r="D13" i="18"/>
  <c r="D28" i="18"/>
  <c r="D16" i="18"/>
  <c r="D30" i="18"/>
  <c r="D31" i="18"/>
  <c r="D27" i="18"/>
  <c r="D11" i="18"/>
  <c r="C15" i="16"/>
  <c r="C8" i="16"/>
  <c r="C6" i="16"/>
  <c r="C20" i="16"/>
  <c r="C24" i="16"/>
  <c r="C11" i="16"/>
  <c r="C10" i="16"/>
  <c r="C12" i="16"/>
  <c r="C22" i="16"/>
  <c r="C16" i="16"/>
  <c r="C17" i="16"/>
  <c r="C7" i="16"/>
  <c r="C21" i="16"/>
  <c r="C25" i="16"/>
  <c r="C9" i="16"/>
  <c r="C19" i="16"/>
  <c r="C5" i="16"/>
  <c r="C3" i="16"/>
  <c r="C26" i="16"/>
  <c r="C4" i="16"/>
  <c r="C23" i="16"/>
  <c r="C13" i="16"/>
  <c r="C18" i="16"/>
  <c r="C14" i="16"/>
  <c r="B4" i="10"/>
  <c r="B5" i="10" s="1"/>
  <c r="B8" i="10" s="1"/>
  <c r="B11" i="10" s="1"/>
  <c r="B14" i="10" s="1"/>
  <c r="B17" i="10" s="1"/>
  <c r="B20" i="10" s="1"/>
  <c r="B23" i="10" s="1"/>
  <c r="B26" i="10" s="1"/>
  <c r="B29" i="10" s="1"/>
  <c r="B32" i="10" s="1"/>
  <c r="B35" i="10" s="1"/>
  <c r="B38" i="10" s="1"/>
  <c r="B41" i="10" s="1"/>
  <c r="B44" i="10" s="1"/>
  <c r="B47" i="10" s="1"/>
  <c r="B50" i="10" s="1"/>
  <c r="B53" i="10" s="1"/>
  <c r="B56" i="10" s="1"/>
  <c r="B59" i="10" s="1"/>
  <c r="B62" i="10" s="1"/>
  <c r="B65" i="10" s="1"/>
  <c r="B68" i="10" s="1"/>
  <c r="B71" i="10" s="1"/>
  <c r="B74" i="10" s="1"/>
  <c r="B77" i="10" s="1"/>
  <c r="B6" i="10"/>
  <c r="B9" i="10" s="1"/>
  <c r="B12" i="10" s="1"/>
  <c r="B15" i="10" s="1"/>
  <c r="B18" i="10" s="1"/>
  <c r="B21" i="10" s="1"/>
  <c r="B24" i="10" s="1"/>
  <c r="B27" i="10" s="1"/>
  <c r="B30" i="10" s="1"/>
  <c r="B33" i="10" s="1"/>
  <c r="B36" i="10" s="1"/>
  <c r="B39" i="10" s="1"/>
  <c r="B42" i="10" s="1"/>
  <c r="B45" i="10" s="1"/>
  <c r="B48" i="10" s="1"/>
  <c r="B51" i="10" s="1"/>
  <c r="B54" i="10" s="1"/>
  <c r="B57" i="10" s="1"/>
  <c r="B60" i="10" s="1"/>
  <c r="B63" i="10" s="1"/>
  <c r="B66" i="10" s="1"/>
  <c r="B69" i="10" s="1"/>
  <c r="B72" i="10" s="1"/>
  <c r="B75" i="10" s="1"/>
  <c r="C8" i="18" l="1"/>
  <c r="C17" i="18"/>
  <c r="C9" i="18"/>
  <c r="C29" i="18"/>
  <c r="C15" i="18"/>
  <c r="C23" i="18"/>
  <c r="C16" i="18"/>
  <c r="C10" i="18"/>
  <c r="C28" i="18"/>
  <c r="C24" i="18"/>
  <c r="C13" i="18"/>
  <c r="C18" i="18"/>
  <c r="C14" i="18"/>
  <c r="C26" i="18"/>
  <c r="C27" i="18"/>
  <c r="C30" i="18"/>
  <c r="C25" i="18"/>
  <c r="C31" i="18"/>
  <c r="C11" i="18"/>
  <c r="C19" i="18"/>
  <c r="C20" i="18"/>
  <c r="C22" i="18"/>
  <c r="C12" i="18"/>
  <c r="C21" i="18"/>
  <c r="B7" i="10"/>
  <c r="B10" i="10" s="1"/>
  <c r="B13" i="10" s="1"/>
  <c r="B16" i="10" s="1"/>
  <c r="B19" i="10" s="1"/>
  <c r="B22" i="10" s="1"/>
  <c r="B25" i="10" s="1"/>
  <c r="B28" i="10" s="1"/>
  <c r="B31" i="10" s="1"/>
  <c r="B34" i="10" s="1"/>
  <c r="B37" i="10" s="1"/>
  <c r="B40" i="10" s="1"/>
  <c r="B43" i="10" s="1"/>
  <c r="B46" i="10" s="1"/>
  <c r="B49" i="10" s="1"/>
  <c r="B52" i="10" s="1"/>
  <c r="B55" i="10" s="1"/>
  <c r="B58" i="10" s="1"/>
  <c r="B61" i="10" s="1"/>
  <c r="B64" i="10" s="1"/>
  <c r="B67" i="10" s="1"/>
  <c r="B70" i="10" s="1"/>
  <c r="B73" i="10" s="1"/>
  <c r="B76" i="10" s="1"/>
</calcChain>
</file>

<file path=xl/sharedStrings.xml><?xml version="1.0" encoding="utf-8"?>
<sst xmlns="http://schemas.openxmlformats.org/spreadsheetml/2006/main" count="706" uniqueCount="184">
  <si>
    <t>RaceCom</t>
  </si>
  <si>
    <t>Pin</t>
  </si>
  <si>
    <t>Gate A</t>
  </si>
  <si>
    <t>Gate B</t>
  </si>
  <si>
    <t>Red</t>
  </si>
  <si>
    <t>Green</t>
  </si>
  <si>
    <t>Yellow</t>
  </si>
  <si>
    <t>BOATS</t>
  </si>
  <si>
    <t>Boat ID</t>
  </si>
  <si>
    <t>Boat 1</t>
  </si>
  <si>
    <t>Boat 2</t>
  </si>
  <si>
    <t>Boat 3</t>
  </si>
  <si>
    <t>Boat 4</t>
  </si>
  <si>
    <t>Boat 5</t>
  </si>
  <si>
    <t>Boat 6</t>
  </si>
  <si>
    <t>MARKS</t>
  </si>
  <si>
    <t>Mark name</t>
  </si>
  <si>
    <t>Type</t>
  </si>
  <si>
    <t>Start/Finish</t>
  </si>
  <si>
    <t>Gate</t>
  </si>
  <si>
    <t>Top Yellow</t>
  </si>
  <si>
    <t>Mark</t>
  </si>
  <si>
    <t>Top Red</t>
  </si>
  <si>
    <t>PARTICIPATING CLUBS</t>
  </si>
  <si>
    <t>ID</t>
  </si>
  <si>
    <t>Name</t>
  </si>
  <si>
    <t>Short name</t>
  </si>
  <si>
    <t>PAIRING LIST</t>
  </si>
  <si>
    <t>Race</t>
  </si>
  <si>
    <t>Flight</t>
  </si>
  <si>
    <t>Highlight =</t>
  </si>
  <si>
    <t>Flight 1</t>
  </si>
  <si>
    <t>Boat</t>
  </si>
  <si>
    <t>Check</t>
  </si>
  <si>
    <t>Object 1 label</t>
  </si>
  <si>
    <t>Object 2 label</t>
  </si>
  <si>
    <t>Boat color</t>
  </si>
  <si>
    <t>Boat 7</t>
  </si>
  <si>
    <t>Boat 8</t>
  </si>
  <si>
    <t>Deauville Yacht Club</t>
  </si>
  <si>
    <t>Voile Ambition Dunkerque</t>
  </si>
  <si>
    <t>Yacht Club de Cherbourg</t>
  </si>
  <si>
    <t>BN Mare e vela</t>
  </si>
  <si>
    <t>Société nautique de la baie de St-Malo</t>
  </si>
  <si>
    <t>Ecole de voile de Cherbourg</t>
  </si>
  <si>
    <t>APCC Voile Sportive</t>
  </si>
  <si>
    <t>NDC Angers</t>
  </si>
  <si>
    <t>Société des Régates du Havre</t>
  </si>
  <si>
    <t>ASPTT Marseille</t>
  </si>
  <si>
    <t>Club de Voile de St -Aubin Lès Elbeufs</t>
  </si>
  <si>
    <t>Yacht Club de Granville</t>
  </si>
  <si>
    <t>Société des Régates d'Antibes</t>
  </si>
  <si>
    <t>Yacht Club de Granville 100% féminin</t>
  </si>
  <si>
    <t>Brest Bretagne Nautisme</t>
  </si>
  <si>
    <t>Caen Yacht Club</t>
  </si>
  <si>
    <t>La Rochelle Nautique</t>
  </si>
  <si>
    <t>Cercle de Voile d'Arcachon</t>
  </si>
  <si>
    <t>Club nautique de Pornic</t>
  </si>
  <si>
    <t>Sport Nautique de l'Ouest Nantes</t>
  </si>
  <si>
    <t>Société Nautique et Plaisance du Havre</t>
  </si>
  <si>
    <t>Club Nautique Valeriquais</t>
  </si>
  <si>
    <t>Yacht Club du Calaisis</t>
  </si>
  <si>
    <t>Club Nautique de la Marine à Cherbourg</t>
  </si>
  <si>
    <t>Black</t>
  </si>
  <si>
    <t>Grey</t>
  </si>
  <si>
    <t>Brown</t>
  </si>
  <si>
    <t>Orange</t>
  </si>
  <si>
    <t>Purple</t>
  </si>
  <si>
    <t>White</t>
  </si>
  <si>
    <t>Top White</t>
  </si>
  <si>
    <t>Flight 2</t>
  </si>
  <si>
    <t>Flight 3</t>
  </si>
  <si>
    <t>Flight 4</t>
  </si>
  <si>
    <t>Flight 5</t>
  </si>
  <si>
    <t>Flight 6</t>
  </si>
  <si>
    <t>Flight 7</t>
  </si>
  <si>
    <t>Flight 8</t>
  </si>
  <si>
    <t>Flight 9</t>
  </si>
  <si>
    <t>Flight 10</t>
  </si>
  <si>
    <t>Flight 11</t>
  </si>
  <si>
    <t>Flight 12</t>
  </si>
  <si>
    <t>Flight 13</t>
  </si>
  <si>
    <t>Flight 14</t>
  </si>
  <si>
    <t>Flight 15</t>
  </si>
  <si>
    <t>Flight 16</t>
  </si>
  <si>
    <t>Flight 17</t>
  </si>
  <si>
    <t>Flight 18</t>
  </si>
  <si>
    <t>Flight 19</t>
  </si>
  <si>
    <t>Flight 20</t>
  </si>
  <si>
    <t>Flight 21</t>
  </si>
  <si>
    <t>Flight 22</t>
  </si>
  <si>
    <t>Flight 23</t>
  </si>
  <si>
    <t>Flight 24</t>
  </si>
  <si>
    <t>Flight 25</t>
  </si>
  <si>
    <t>Place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</si>
  <si>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</si>
  <si>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</si>
  <si>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</si>
  <si>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</si>
  <si>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</si>
  <si>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</si>
  <si>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</si>
  <si>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</si>
  <si>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</si>
  <si>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</si>
  <si>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</si>
  <si>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</si>
  <si>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</si>
  <si>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</si>
  <si>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</si>
  <si>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</si>
  <si>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</si>
  <si>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</si>
  <si>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</si>
  <si>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</si>
  <si>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</si>
  <si>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</si>
  <si>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</si>
  <si>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</si>
  <si>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</si>
  <si>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CLUB</t>
  </si>
  <si>
    <t>N°</t>
  </si>
  <si>
    <t>TOTAL</t>
  </si>
  <si>
    <t>NBP1</t>
  </si>
  <si>
    <t>NBP2</t>
  </si>
  <si>
    <t>NBP3</t>
  </si>
  <si>
    <t>NBP4</t>
  </si>
  <si>
    <t>NBP5</t>
  </si>
  <si>
    <t>NBP6</t>
  </si>
  <si>
    <t>NBP7</t>
  </si>
  <si>
    <t>NBP8</t>
  </si>
  <si>
    <t>CLASSEMENT</t>
  </si>
  <si>
    <t>NB I</t>
  </si>
  <si>
    <t>N° Tracker</t>
  </si>
  <si>
    <t xml:space="preserve">Tracking device </t>
  </si>
  <si>
    <t>Tracking device</t>
  </si>
  <si>
    <t>Equipage 1</t>
  </si>
  <si>
    <t>Equipage 2</t>
  </si>
  <si>
    <t>Equipage 3</t>
  </si>
  <si>
    <t>Equipage 4</t>
  </si>
  <si>
    <t>Equipage 5</t>
  </si>
  <si>
    <t>Equipage 6</t>
  </si>
  <si>
    <t>Equipage 7</t>
  </si>
  <si>
    <t>Equipage 8</t>
  </si>
  <si>
    <t>Equipage 9</t>
  </si>
  <si>
    <t>Equipage 10</t>
  </si>
  <si>
    <t>Equipage 11</t>
  </si>
  <si>
    <t>Equipage 12</t>
  </si>
  <si>
    <t>Equipage 13</t>
  </si>
  <si>
    <t>Equipage 14</t>
  </si>
  <si>
    <t>Equipage 15</t>
  </si>
  <si>
    <t>Equipage 16</t>
  </si>
  <si>
    <t>Equipage 17</t>
  </si>
  <si>
    <t>Equipage 18</t>
  </si>
  <si>
    <t>Equipage 19</t>
  </si>
  <si>
    <t>Equipage 20</t>
  </si>
  <si>
    <t>Equipage 21</t>
  </si>
  <si>
    <t>Equipage 22</t>
  </si>
  <si>
    <t>Equipage 23</t>
  </si>
  <si>
    <t>Equipage 24</t>
  </si>
  <si>
    <t>Eq1</t>
  </si>
  <si>
    <t>Eq2</t>
  </si>
  <si>
    <t>Eq3</t>
  </si>
  <si>
    <t>Eq4</t>
  </si>
  <si>
    <t>Eq5</t>
  </si>
  <si>
    <t>Eq6</t>
  </si>
  <si>
    <t>Eq7</t>
  </si>
  <si>
    <t>Eq8</t>
  </si>
  <si>
    <t>Eq9</t>
  </si>
  <si>
    <t>Eq10</t>
  </si>
  <si>
    <t>Eq11</t>
  </si>
  <si>
    <t>Eq12</t>
  </si>
  <si>
    <t>Eq13</t>
  </si>
  <si>
    <t>Eq14</t>
  </si>
  <si>
    <t>Eq15</t>
  </si>
  <si>
    <t>Eq16</t>
  </si>
  <si>
    <t>Eq17</t>
  </si>
  <si>
    <t>Eq18</t>
  </si>
  <si>
    <t>Eq19</t>
  </si>
  <si>
    <t>Eq20</t>
  </si>
  <si>
    <t>Eq21</t>
  </si>
  <si>
    <t>Eq22</t>
  </si>
  <si>
    <t>Eq23</t>
  </si>
  <si>
    <t>Eq24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</si>
</sst>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56"/>
      <name val="Calibri"/>
      <family val="2"/>
    </font>
    <font>
      <b/>
      <sz val="12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23"/>
      <name val="Calibri"/>
      <family val="2"/>
    </font>
    <font>
      <sz val="11"/>
      <color indexed="54"/>
      <name val="Calibri"/>
      <family val="2"/>
    </font>
    <font>
      <sz val="20"/>
      <color indexed="8"/>
      <name val="Calibri"/>
      <family val="2"/>
    </font>
    <font>
      <sz val="20"/>
      <color indexed="9"/>
      <name val="Calibri"/>
      <family val="2"/>
    </font>
    <font>
      <b/>
      <sz val="14"/>
      <color indexed="9"/>
      <name val="Calibri"/>
      <family val="2"/>
    </font>
    <font>
      <b/>
      <sz val="14"/>
      <color indexed="63"/>
      <name val="Calibri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1"/>
      <color rgb="FFFF0000"/>
      <name val="Calibri"/>
      <family val="2"/>
    </font>
    <font>
      <b/>
      <sz val="11"/>
      <color theme="0" tint="-4.9989318521683403E-2"/>
      <name val="Calibri"/>
      <family val="2"/>
    </font>
    <font>
      <sz val="11"/>
      <color rgb="FFFF0000"/>
      <name val="Calibri"/>
      <family val="2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63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9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  <fill>
      <patternFill patternType="solid">
        <fgColor indexed="44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54"/>
        <bgColor indexed="62"/>
      </patternFill>
    </fill>
    <fill>
      <patternFill patternType="solid">
        <fgColor indexed="8"/>
        <bgColor indexed="58"/>
      </patternFill>
    </fill>
    <fill>
      <patternFill patternType="solid">
        <fgColor indexed="14"/>
        <bgColor indexed="33"/>
      </patternFill>
    </fill>
    <fill>
      <patternFill patternType="solid">
        <fgColor indexed="10"/>
        <bgColor indexed="14"/>
      </patternFill>
    </fill>
    <fill>
      <patternFill patternType="solid">
        <fgColor indexed="13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33"/>
      </patternFill>
    </fill>
    <fill>
      <patternFill patternType="solid">
        <fgColor theme="5" tint="-0.499984740745262"/>
        <bgColor indexed="57"/>
      </patternFill>
    </fill>
    <fill>
      <patternFill patternType="solid">
        <fgColor rgb="FF92D050"/>
        <bgColor indexed="51"/>
      </patternFill>
    </fill>
    <fill>
      <patternFill patternType="solid">
        <fgColor rgb="FFFFC000"/>
        <bgColor indexed="1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</cellStyleXfs>
  <cellXfs count="9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0" xfId="11" applyFont="1" applyFill="1"/>
    <xf numFmtId="0" fontId="1" fillId="3" borderId="0" xfId="0" applyFont="1" applyFill="1"/>
    <xf numFmtId="1" fontId="0" fillId="0" borderId="0" xfId="0" applyNumberFormat="1"/>
    <xf numFmtId="0" fontId="3" fillId="0" borderId="0" xfId="0" applyFont="1"/>
    <xf numFmtId="1" fontId="2" fillId="2" borderId="0" xfId="11" applyNumberFormat="1" applyFont="1" applyFill="1"/>
    <xf numFmtId="0" fontId="5" fillId="0" borderId="0" xfId="0" applyFont="1"/>
    <xf numFmtId="0" fontId="0" fillId="3" borderId="0" xfId="0" applyFill="1"/>
    <xf numFmtId="1" fontId="1" fillId="0" borderId="0" xfId="1" applyNumberFormat="1"/>
    <xf numFmtId="0" fontId="4" fillId="2" borderId="0" xfId="11" applyFont="1" applyFill="1"/>
    <xf numFmtId="1" fontId="4" fillId="2" borderId="0" xfId="11" applyNumberFormat="1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4" borderId="0" xfId="1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0" xfId="11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3" fillId="6" borderId="2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13" fillId="8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9" fillId="4" borderId="0" xfId="10" applyFont="1" applyFill="1" applyAlignment="1">
      <alignment vertical="center" wrapText="1"/>
    </xf>
    <xf numFmtId="0" fontId="21" fillId="0" borderId="0" xfId="0" applyFont="1"/>
    <xf numFmtId="0" fontId="19" fillId="0" borderId="0" xfId="0" applyFont="1"/>
    <xf numFmtId="0" fontId="13" fillId="12" borderId="2" xfId="0" applyFont="1" applyFill="1" applyBorder="1" applyAlignment="1">
      <alignment horizontal="left"/>
    </xf>
    <xf numFmtId="0" fontId="13" fillId="13" borderId="2" xfId="0" applyFont="1" applyFill="1" applyBorder="1" applyAlignment="1">
      <alignment horizontal="left"/>
    </xf>
    <xf numFmtId="0" fontId="14" fillId="14" borderId="2" xfId="0" applyFont="1" applyFill="1" applyBorder="1" applyAlignment="1">
      <alignment horizontal="left"/>
    </xf>
    <xf numFmtId="0" fontId="14" fillId="1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15" fillId="10" borderId="5" xfId="0" applyFont="1" applyFill="1" applyBorder="1" applyAlignment="1">
      <alignment horizontal="left"/>
    </xf>
    <xf numFmtId="0" fontId="15" fillId="11" borderId="5" xfId="0" applyFont="1" applyFill="1" applyBorder="1" applyAlignment="1">
      <alignment horizontal="left"/>
    </xf>
    <xf numFmtId="0" fontId="15" fillId="10" borderId="5" xfId="0" applyFont="1" applyFill="1" applyBorder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5" xfId="0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18" borderId="5" xfId="0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/>
    <xf numFmtId="0" fontId="27" fillId="5" borderId="0" xfId="0" applyFont="1" applyFill="1" applyAlignment="1">
      <alignment horizontal="left"/>
    </xf>
    <xf numFmtId="0" fontId="13" fillId="6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13" fillId="15" borderId="0" xfId="0" applyFont="1" applyFill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4" fillId="14" borderId="2" xfId="0" applyFont="1" applyFill="1" applyBorder="1" applyAlignment="1">
      <alignment horizontal="center"/>
    </xf>
    <xf numFmtId="0" fontId="14" fillId="15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left"/>
    </xf>
    <xf numFmtId="0" fontId="14" fillId="10" borderId="4" xfId="0" applyFont="1" applyFill="1" applyBorder="1" applyAlignment="1">
      <alignment horizontal="center"/>
    </xf>
    <xf numFmtId="0" fontId="14" fillId="19" borderId="4" xfId="0" applyFont="1" applyFill="1" applyBorder="1" applyAlignment="1">
      <alignment horizontal="left"/>
    </xf>
    <xf numFmtId="0" fontId="14" fillId="20" borderId="4" xfId="0" applyFont="1" applyFill="1" applyBorder="1" applyAlignment="1">
      <alignment horizontal="center"/>
    </xf>
    <xf numFmtId="0" fontId="24" fillId="10" borderId="5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1" fontId="6" fillId="18" borderId="5" xfId="0" applyNumberFormat="1" applyFont="1" applyFill="1" applyBorder="1" applyAlignment="1">
      <alignment horizontal="center"/>
    </xf>
    <xf numFmtId="1" fontId="0" fillId="18" borderId="5" xfId="0" applyNumberFormat="1" applyFill="1" applyBorder="1"/>
    <xf numFmtId="1" fontId="6" fillId="18" borderId="5" xfId="0" applyNumberFormat="1" applyFont="1" applyFill="1" applyBorder="1"/>
    <xf numFmtId="1" fontId="6" fillId="17" borderId="5" xfId="0" applyNumberFormat="1" applyFont="1" applyFill="1" applyBorder="1" applyAlignment="1">
      <alignment horizontal="center"/>
    </xf>
    <xf numFmtId="1" fontId="0" fillId="17" borderId="5" xfId="0" applyNumberFormat="1" applyFill="1" applyBorder="1"/>
    <xf numFmtId="1" fontId="6" fillId="17" borderId="5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 wrapText="1"/>
    </xf>
    <xf numFmtId="0" fontId="20" fillId="2" borderId="1" xfId="10" applyFont="1" applyFill="1" applyBorder="1" applyAlignment="1">
      <alignment horizontal="center" vertical="center" wrapText="1"/>
    </xf>
    <xf numFmtId="0" fontId="21" fillId="21" borderId="0" xfId="0" applyFont="1" applyFill="1"/>
    <xf numFmtId="0" fontId="6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6" xfId="0" applyBorder="1"/>
    <xf numFmtId="0" fontId="19" fillId="0" borderId="6" xfId="0" applyFont="1" applyBorder="1"/>
    <xf numFmtId="0" fontId="21" fillId="0" borderId="6" xfId="0" applyFont="1" applyBorder="1"/>
    <xf numFmtId="0" fontId="19" fillId="0" borderId="0" xfId="0" applyFont="1" applyAlignment="1">
      <alignment horizontal="right"/>
    </xf>
    <xf numFmtId="0" fontId="7" fillId="4" borderId="0" xfId="1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2" borderId="1" xfId="10" applyFont="1" applyFill="1" applyBorder="1" applyAlignment="1">
      <alignment horizontal="center" vertical="center" wrapText="1"/>
    </xf>
    <xf numFmtId="0" fontId="21" fillId="4" borderId="0" xfId="1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00000000-0005-0000-0000-000008000000}"/>
    <cellStyle name="Normal 6 2" xfId="9" xr:uid="{00000000-0005-0000-0000-000009000000}"/>
    <cellStyle name="Normal 7" xfId="15" xr:uid="{00000000-0005-0000-0000-00000A000000}"/>
    <cellStyle name="Standard 2" xfId="10" xr:uid="{00000000-0005-0000-0000-00000B000000}"/>
    <cellStyle name="Standard 2 2" xfId="11" xr:uid="{00000000-0005-0000-0000-00000C000000}"/>
    <cellStyle name="Standard 2 2 2" xfId="12" xr:uid="{00000000-0005-0000-0000-00000D000000}"/>
    <cellStyle name="Standard 2 3" xfId="13" xr:uid="{00000000-0005-0000-0000-00000E000000}"/>
    <cellStyle name="Standard_Blatt1" xfId="14" xr:uid="{00000000-0005-0000-0000-00000F000000}"/>
  </cellStyles>
  <dxfs count="328">
    <dxf>
      <font>
        <b/>
        <i val="0"/>
        <color theme="0"/>
      </font>
      <fill>
        <patternFill>
          <bgColor rgb="FF00B0F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43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  <dxf>
      <font>
        <b val="0"/>
        <condense val="0"/>
        <extend val="0"/>
        <sz val="11"/>
        <color indexed="24"/>
      </font>
      <fill>
        <patternFill patternType="solid">
          <fgColor indexed="24"/>
          <bgColor indexed="5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3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EA0A"/>
      <rgbColor rgb="00E90EA8"/>
      <rgbColor rgb="0000FFFF"/>
      <rgbColor rgb="00800000"/>
      <rgbColor rgb="00008000"/>
      <rgbColor rgb="00000080"/>
      <rgbColor rgb="009BBB59"/>
      <rgbColor rgb="00800080"/>
      <rgbColor rgb="00008080"/>
      <rgbColor rgb="00D9D9D9"/>
      <rgbColor rgb="00808080"/>
      <rgbColor rgb="00A6A6A6"/>
      <rgbColor rgb="00993366"/>
      <rgbColor rgb="00F2F2F2"/>
      <rgbColor rgb="00CCFFFF"/>
      <rgbColor rgb="00660066"/>
      <rgbColor rgb="00FF8080"/>
      <rgbColor rgb="000066CC"/>
      <rgbColor rgb="00C6D9F1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EB4E3"/>
      <rgbColor rgb="00FF99CC"/>
      <rgbColor rgb="00CC99FF"/>
      <rgbColor rgb="00FFCC99"/>
      <rgbColor rgb="004F81BD"/>
      <rgbColor rgb="0033CCCC"/>
      <rgbColor rgb="0092D050"/>
      <rgbColor rgb="00FFCC00"/>
      <rgbColor rgb="00FF9900"/>
      <rgbColor rgb="00FF6600"/>
      <rgbColor rgb="00376092"/>
      <rgbColor rgb="00A3A3A3"/>
      <rgbColor rgb="00193769"/>
      <rgbColor rgb="00558ED5"/>
      <rgbColor rgb="00003300"/>
      <rgbColor rgb="00333300"/>
      <rgbColor rgb="00993300"/>
      <rgbColor rgb="00993366"/>
      <rgbColor rgb="001F497D"/>
      <rgbColor rgb="0025406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</xdr:colOff>
      <xdr:row>0</xdr:row>
      <xdr:rowOff>0</xdr:rowOff>
    </xdr:from>
    <xdr:to>
      <xdr:col>1</xdr:col>
      <xdr:colOff>1144905</xdr:colOff>
      <xdr:row>0</xdr:row>
      <xdr:rowOff>503102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DAF6C2-3351-4B6E-AE4D-CEF4057E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605" y="0"/>
          <a:ext cx="1083945" cy="505007"/>
        </a:xfrm>
        <a:prstGeom prst="rect">
          <a:avLst/>
        </a:prstGeom>
      </xdr:spPr>
    </xdr:pic>
    <xdr:clientData/>
  </xdr:twoCellAnchor>
  <xdr:twoCellAnchor editAs="oneCell">
    <xdr:from>
      <xdr:col>1</xdr:col>
      <xdr:colOff>217171</xdr:colOff>
      <xdr:row>1</xdr:row>
      <xdr:rowOff>47624</xdr:rowOff>
    </xdr:from>
    <xdr:to>
      <xdr:col>1</xdr:col>
      <xdr:colOff>703121</xdr:colOff>
      <xdr:row>1</xdr:row>
      <xdr:rowOff>535955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BB2F26-9558-485E-8089-E6F7BA940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721" y="676274"/>
          <a:ext cx="485950" cy="48833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</xdr:row>
      <xdr:rowOff>17145</xdr:rowOff>
    </xdr:from>
    <xdr:to>
      <xdr:col>1</xdr:col>
      <xdr:colOff>975218</xdr:colOff>
      <xdr:row>2</xdr:row>
      <xdr:rowOff>440436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6D038CC-6800-451B-896C-0DE1E0182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026795"/>
          <a:ext cx="857108" cy="427101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</xdr:row>
      <xdr:rowOff>476250</xdr:rowOff>
    </xdr:from>
    <xdr:to>
      <xdr:col>1</xdr:col>
      <xdr:colOff>887331</xdr:colOff>
      <xdr:row>3</xdr:row>
      <xdr:rowOff>426723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9163B17-C380-47DE-AD2A-92B812948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50" y="1485900"/>
          <a:ext cx="580626" cy="57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224791</xdr:colOff>
      <xdr:row>4</xdr:row>
      <xdr:rowOff>105438</xdr:rowOff>
    </xdr:from>
    <xdr:to>
      <xdr:col>1</xdr:col>
      <xdr:colOff>815341</xdr:colOff>
      <xdr:row>4</xdr:row>
      <xdr:rowOff>474725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35EE3F9-5061-475F-A78E-33FAF891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1" y="2620038"/>
          <a:ext cx="590550" cy="369287"/>
        </a:xfrm>
        <a:prstGeom prst="rect">
          <a:avLst/>
        </a:prstGeom>
      </xdr:spPr>
    </xdr:pic>
    <xdr:clientData/>
  </xdr:twoCellAnchor>
  <xdr:twoCellAnchor editAs="oneCell">
    <xdr:from>
      <xdr:col>1</xdr:col>
      <xdr:colOff>215267</xdr:colOff>
      <xdr:row>5</xdr:row>
      <xdr:rowOff>9645</xdr:rowOff>
    </xdr:from>
    <xdr:to>
      <xdr:col>1</xdr:col>
      <xdr:colOff>782956</xdr:colOff>
      <xdr:row>5</xdr:row>
      <xdr:rowOff>573404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2CCFA34-06D9-4434-B4B5-1ACC7B862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817" y="3152895"/>
          <a:ext cx="567689" cy="56375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</xdr:row>
      <xdr:rowOff>85725</xdr:rowOff>
    </xdr:from>
    <xdr:to>
      <xdr:col>1</xdr:col>
      <xdr:colOff>901196</xdr:colOff>
      <xdr:row>6</xdr:row>
      <xdr:rowOff>613409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22D6903-28C7-467F-A9AD-36314C4A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3857625"/>
          <a:ext cx="644021" cy="52768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7</xdr:row>
      <xdr:rowOff>107525</xdr:rowOff>
    </xdr:from>
    <xdr:to>
      <xdr:col>1</xdr:col>
      <xdr:colOff>1139191</xdr:colOff>
      <xdr:row>7</xdr:row>
      <xdr:rowOff>560832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865A2C79-F64C-4D32-87D0-F66CDD34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1" y="4508075"/>
          <a:ext cx="1005840" cy="453307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</xdr:colOff>
      <xdr:row>8</xdr:row>
      <xdr:rowOff>111538</xdr:rowOff>
    </xdr:from>
    <xdr:to>
      <xdr:col>1</xdr:col>
      <xdr:colOff>821055</xdr:colOff>
      <xdr:row>8</xdr:row>
      <xdr:rowOff>513969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69AF9C31-7B9C-42C7-8A1D-36993BAB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515" y="5140738"/>
          <a:ext cx="720090" cy="402431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</xdr:colOff>
      <xdr:row>9</xdr:row>
      <xdr:rowOff>55244</xdr:rowOff>
    </xdr:from>
    <xdr:to>
      <xdr:col>1</xdr:col>
      <xdr:colOff>711577</xdr:colOff>
      <xdr:row>9</xdr:row>
      <xdr:rowOff>609599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A5B422F-33EB-4A42-9460-FF02FA62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380" y="5713094"/>
          <a:ext cx="547747" cy="554355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</xdr:colOff>
      <xdr:row>10</xdr:row>
      <xdr:rowOff>102487</xdr:rowOff>
    </xdr:from>
    <xdr:to>
      <xdr:col>1</xdr:col>
      <xdr:colOff>1219200</xdr:colOff>
      <xdr:row>10</xdr:row>
      <xdr:rowOff>521802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8167284-D498-42AE-A454-2D1F30C6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6388987"/>
          <a:ext cx="994410" cy="419315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</xdr:colOff>
      <xdr:row>11</xdr:row>
      <xdr:rowOff>43815</xdr:rowOff>
    </xdr:from>
    <xdr:to>
      <xdr:col>1</xdr:col>
      <xdr:colOff>691529</xdr:colOff>
      <xdr:row>11</xdr:row>
      <xdr:rowOff>562356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CF4C106-5B86-4241-B9C7-A9F0915B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958965"/>
          <a:ext cx="504839" cy="5185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12</xdr:row>
      <xdr:rowOff>97155</xdr:rowOff>
    </xdr:from>
    <xdr:to>
      <xdr:col>1</xdr:col>
      <xdr:colOff>935274</xdr:colOff>
      <xdr:row>12</xdr:row>
      <xdr:rowOff>522351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3E22712-03D3-4EE1-9E6A-1A5A20A6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4" y="7640955"/>
          <a:ext cx="849550" cy="42519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</xdr:row>
      <xdr:rowOff>0</xdr:rowOff>
    </xdr:from>
    <xdr:to>
      <xdr:col>1</xdr:col>
      <xdr:colOff>1447800</xdr:colOff>
      <xdr:row>13</xdr:row>
      <xdr:rowOff>592471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B9BAC652-71EB-4F61-A7F9-186081A3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1" y="8172450"/>
          <a:ext cx="1447799" cy="59247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59056</xdr:colOff>
      <xdr:row>14</xdr:row>
      <xdr:rowOff>28574</xdr:rowOff>
    </xdr:from>
    <xdr:to>
      <xdr:col>1</xdr:col>
      <xdr:colOff>1120473</xdr:colOff>
      <xdr:row>15</xdr:row>
      <xdr:rowOff>55243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B4463FC-95EF-4475-A77E-0DE69FA4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606" y="8829674"/>
          <a:ext cx="1061417" cy="65531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14</xdr:row>
      <xdr:rowOff>605790</xdr:rowOff>
    </xdr:from>
    <xdr:to>
      <xdr:col>1</xdr:col>
      <xdr:colOff>970480</xdr:colOff>
      <xdr:row>15</xdr:row>
      <xdr:rowOff>612660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8BB9E528-D050-4AB5-9E4E-7ED85D10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9406890"/>
          <a:ext cx="865705" cy="6355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</xdr:row>
      <xdr:rowOff>43815</xdr:rowOff>
    </xdr:from>
    <xdr:to>
      <xdr:col>1</xdr:col>
      <xdr:colOff>854583</xdr:colOff>
      <xdr:row>16</xdr:row>
      <xdr:rowOff>626745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6BC1A5C-51D1-4C73-A586-9EF5018C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102215"/>
          <a:ext cx="797433" cy="5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120016</xdr:colOff>
      <xdr:row>17</xdr:row>
      <xdr:rowOff>20955</xdr:rowOff>
    </xdr:from>
    <xdr:to>
      <xdr:col>1</xdr:col>
      <xdr:colOff>725715</xdr:colOff>
      <xdr:row>17</xdr:row>
      <xdr:rowOff>622934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13E1580-A05F-4FBB-B014-6BC7F5B15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5566" y="10708005"/>
          <a:ext cx="605699" cy="601979"/>
        </a:xfrm>
        <a:prstGeom prst="rect">
          <a:avLst/>
        </a:prstGeom>
      </xdr:spPr>
    </xdr:pic>
    <xdr:clientData/>
  </xdr:twoCellAnchor>
  <xdr:twoCellAnchor editAs="oneCell">
    <xdr:from>
      <xdr:col>1</xdr:col>
      <xdr:colOff>139065</xdr:colOff>
      <xdr:row>17</xdr:row>
      <xdr:rowOff>626637</xdr:rowOff>
    </xdr:from>
    <xdr:to>
      <xdr:col>1</xdr:col>
      <xdr:colOff>1064895</xdr:colOff>
      <xdr:row>19</xdr:row>
      <xdr:rowOff>22859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91419F3B-3A95-4C4D-89CB-9B55DF5D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615" y="11313687"/>
          <a:ext cx="925830" cy="653522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19</xdr:row>
      <xdr:rowOff>47625</xdr:rowOff>
    </xdr:from>
    <xdr:to>
      <xdr:col>1</xdr:col>
      <xdr:colOff>811439</xdr:colOff>
      <xdr:row>20</xdr:row>
      <xdr:rowOff>28574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A412C9D1-4C73-4173-BDB1-270349D0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11991975"/>
          <a:ext cx="601889" cy="60959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</xdr:row>
      <xdr:rowOff>45099</xdr:rowOff>
    </xdr:from>
    <xdr:to>
      <xdr:col>1</xdr:col>
      <xdr:colOff>1106805</xdr:colOff>
      <xdr:row>20</xdr:row>
      <xdr:rowOff>616077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83D80DDF-B96D-44A0-8A68-871B9ED8D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12618099"/>
          <a:ext cx="1002030" cy="57097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21</xdr:row>
      <xdr:rowOff>11494</xdr:rowOff>
    </xdr:from>
    <xdr:to>
      <xdr:col>1</xdr:col>
      <xdr:colOff>697229</xdr:colOff>
      <xdr:row>21</xdr:row>
      <xdr:rowOff>625601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6F64C6C-C871-4714-B46F-5E66C7C6F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49" y="13213144"/>
          <a:ext cx="659130" cy="61410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21</xdr:row>
      <xdr:rowOff>560805</xdr:rowOff>
    </xdr:from>
    <xdr:to>
      <xdr:col>1</xdr:col>
      <xdr:colOff>962025</xdr:colOff>
      <xdr:row>23</xdr:row>
      <xdr:rowOff>173354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5AD2FA95-87CB-4812-9470-4E15B9300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1" y="13762455"/>
          <a:ext cx="923924" cy="869849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</xdr:colOff>
      <xdr:row>23</xdr:row>
      <xdr:rowOff>83119</xdr:rowOff>
    </xdr:from>
    <xdr:to>
      <xdr:col>1</xdr:col>
      <xdr:colOff>1258697</xdr:colOff>
      <xdr:row>23</xdr:row>
      <xdr:rowOff>609600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81302FDE-FFCC-44D0-AAC5-386805137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415" y="14542069"/>
          <a:ext cx="1195832" cy="52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92A2-D9D6-409E-B785-D16820C9E8F3}">
  <sheetPr codeName="Feuil9">
    <tabColor indexed="57"/>
  </sheetPr>
  <dimension ref="A1:A24"/>
  <sheetViews>
    <sheetView workbookViewId="0">
      <selection activeCell="B24" sqref="B24"/>
    </sheetView>
  </sheetViews>
  <sheetFormatPr baseColWidth="10" defaultRowHeight="14.4" x14ac:dyDescent="0.3"/>
  <cols>
    <col min="1" max="1" width="36.33203125" customWidth="1"/>
    <col min="2" max="2" width="43.33203125" customWidth="1"/>
  </cols>
  <sheetData>
    <row r="1" spans="1:1" ht="49.95" customHeight="1" x14ac:dyDescent="0.3">
      <c r="A1" s="17" t="s">
        <v>39</v>
      </c>
    </row>
    <row r="2" spans="1:1" ht="49.95" customHeight="1" x14ac:dyDescent="0.3">
      <c r="A2" s="17" t="s">
        <v>60</v>
      </c>
    </row>
    <row r="3" spans="1:1" ht="49.95" customHeight="1" x14ac:dyDescent="0.3">
      <c r="A3" s="17" t="s">
        <v>61</v>
      </c>
    </row>
    <row r="4" spans="1:1" ht="49.95" customHeight="1" x14ac:dyDescent="0.3">
      <c r="A4" s="17" t="s">
        <v>40</v>
      </c>
    </row>
    <row r="5" spans="1:1" ht="49.95" customHeight="1" x14ac:dyDescent="0.3">
      <c r="A5" s="17" t="s">
        <v>41</v>
      </c>
    </row>
    <row r="6" spans="1:1" ht="49.95" customHeight="1" x14ac:dyDescent="0.3">
      <c r="A6" s="17" t="s">
        <v>42</v>
      </c>
    </row>
    <row r="7" spans="1:1" ht="49.95" customHeight="1" x14ac:dyDescent="0.3">
      <c r="A7" s="17" t="s">
        <v>43</v>
      </c>
    </row>
    <row r="8" spans="1:1" ht="49.95" customHeight="1" x14ac:dyDescent="0.3">
      <c r="A8" s="17" t="s">
        <v>44</v>
      </c>
    </row>
    <row r="9" spans="1:1" ht="49.95" customHeight="1" x14ac:dyDescent="0.3">
      <c r="A9" s="17" t="s">
        <v>59</v>
      </c>
    </row>
    <row r="10" spans="1:1" ht="49.95" customHeight="1" x14ac:dyDescent="0.3">
      <c r="A10" s="17" t="s">
        <v>56</v>
      </c>
    </row>
    <row r="11" spans="1:1" ht="49.95" customHeight="1" x14ac:dyDescent="0.3">
      <c r="A11" s="17" t="s">
        <v>45</v>
      </c>
    </row>
    <row r="12" spans="1:1" ht="49.95" customHeight="1" x14ac:dyDescent="0.3">
      <c r="A12" s="17" t="s">
        <v>58</v>
      </c>
    </row>
    <row r="13" spans="1:1" ht="49.95" customHeight="1" x14ac:dyDescent="0.3">
      <c r="A13" s="17" t="s">
        <v>57</v>
      </c>
    </row>
    <row r="14" spans="1:1" ht="49.95" customHeight="1" x14ac:dyDescent="0.3">
      <c r="A14" s="17" t="s">
        <v>46</v>
      </c>
    </row>
    <row r="15" spans="1:1" ht="49.95" customHeight="1" x14ac:dyDescent="0.3">
      <c r="A15" s="17" t="s">
        <v>47</v>
      </c>
    </row>
    <row r="16" spans="1:1" ht="49.95" customHeight="1" x14ac:dyDescent="0.3">
      <c r="A16" s="17" t="s">
        <v>48</v>
      </c>
    </row>
    <row r="17" spans="1:1" ht="49.95" customHeight="1" x14ac:dyDescent="0.3">
      <c r="A17" s="17" t="s">
        <v>49</v>
      </c>
    </row>
    <row r="18" spans="1:1" ht="49.95" customHeight="1" x14ac:dyDescent="0.3">
      <c r="A18" s="17" t="s">
        <v>50</v>
      </c>
    </row>
    <row r="19" spans="1:1" ht="49.95" customHeight="1" x14ac:dyDescent="0.3">
      <c r="A19" s="17" t="s">
        <v>51</v>
      </c>
    </row>
    <row r="20" spans="1:1" ht="49.95" customHeight="1" x14ac:dyDescent="0.3">
      <c r="A20" s="17" t="s">
        <v>52</v>
      </c>
    </row>
    <row r="21" spans="1:1" ht="49.95" customHeight="1" x14ac:dyDescent="0.3">
      <c r="A21" s="17" t="s">
        <v>62</v>
      </c>
    </row>
    <row r="22" spans="1:1" ht="49.95" customHeight="1" x14ac:dyDescent="0.3">
      <c r="A22" s="17" t="s">
        <v>53</v>
      </c>
    </row>
    <row r="23" spans="1:1" ht="49.95" customHeight="1" x14ac:dyDescent="0.3">
      <c r="A23" s="17" t="s">
        <v>54</v>
      </c>
    </row>
    <row r="24" spans="1:1" ht="49.95" customHeight="1" x14ac:dyDescent="0.3">
      <c r="A24" s="17" t="s">
        <v>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57"/>
  </sheetPr>
  <dimension ref="A1:C10"/>
  <sheetViews>
    <sheetView zoomScale="130" zoomScaleNormal="130" workbookViewId="0">
      <selection activeCell="B24" sqref="B24"/>
    </sheetView>
  </sheetViews>
  <sheetFormatPr baseColWidth="10" defaultColWidth="11.44140625" defaultRowHeight="14.4" x14ac:dyDescent="0.3"/>
  <cols>
    <col min="1" max="1" width="6.77734375" customWidth="1"/>
    <col min="2" max="2" width="18.33203125" customWidth="1"/>
    <col min="3" max="3" width="13.6640625" customWidth="1"/>
  </cols>
  <sheetData>
    <row r="1" spans="1:3" ht="21" x14ac:dyDescent="0.4">
      <c r="A1" s="6" t="s">
        <v>7</v>
      </c>
    </row>
    <row r="2" spans="1:3" x14ac:dyDescent="0.3">
      <c r="A2" s="3" t="s">
        <v>8</v>
      </c>
      <c r="B2" s="3" t="s">
        <v>32</v>
      </c>
      <c r="C2" s="3" t="s">
        <v>36</v>
      </c>
    </row>
    <row r="3" spans="1:3" x14ac:dyDescent="0.3">
      <c r="A3" s="8">
        <v>1</v>
      </c>
      <c r="B3" s="9" t="s">
        <v>9</v>
      </c>
      <c r="C3" s="9" t="s">
        <v>63</v>
      </c>
    </row>
    <row r="4" spans="1:3" x14ac:dyDescent="0.3">
      <c r="A4" s="8">
        <v>2</v>
      </c>
      <c r="B4" s="9" t="s">
        <v>10</v>
      </c>
      <c r="C4" s="9" t="s">
        <v>64</v>
      </c>
    </row>
    <row r="5" spans="1:3" x14ac:dyDescent="0.3">
      <c r="A5" s="8">
        <v>3</v>
      </c>
      <c r="B5" s="9" t="s">
        <v>11</v>
      </c>
      <c r="C5" s="9" t="s">
        <v>65</v>
      </c>
    </row>
    <row r="6" spans="1:3" x14ac:dyDescent="0.3">
      <c r="A6" s="8">
        <v>4</v>
      </c>
      <c r="B6" s="9" t="s">
        <v>12</v>
      </c>
      <c r="C6" s="9" t="s">
        <v>4</v>
      </c>
    </row>
    <row r="7" spans="1:3" x14ac:dyDescent="0.3">
      <c r="A7" s="8">
        <v>5</v>
      </c>
      <c r="B7" s="9" t="s">
        <v>13</v>
      </c>
      <c r="C7" s="9" t="s">
        <v>5</v>
      </c>
    </row>
    <row r="8" spans="1:3" x14ac:dyDescent="0.3">
      <c r="A8" s="8">
        <v>6</v>
      </c>
      <c r="B8" s="9" t="s">
        <v>14</v>
      </c>
      <c r="C8" s="9" t="s">
        <v>66</v>
      </c>
    </row>
    <row r="9" spans="1:3" x14ac:dyDescent="0.3">
      <c r="A9" s="8">
        <v>7</v>
      </c>
      <c r="B9" s="9" t="s">
        <v>37</v>
      </c>
      <c r="C9" s="9" t="s">
        <v>67</v>
      </c>
    </row>
    <row r="10" spans="1:3" x14ac:dyDescent="0.3">
      <c r="A10" s="8">
        <v>8</v>
      </c>
      <c r="B10" s="9" t="s">
        <v>38</v>
      </c>
      <c r="C10" s="9" t="s">
        <v>6</v>
      </c>
    </row>
  </sheetData>
  <sheetProtection selectLockedCells="1" selectUnlockedCells="1"/>
  <phoneticPr fontId="18" type="noConversion"/>
  <dataValidations count="1">
    <dataValidation type="list" operator="equal" allowBlank="1" showInputMessage="1" showErrorMessage="1" sqref="B3:B10" xr:uid="{00000000-0002-0000-0200-000001000000}">
      <formula1>#REF!</formula1>
      <formula2>0</formula2>
    </dataValidation>
  </dataValidation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>
    <tabColor indexed="57"/>
  </sheetPr>
  <dimension ref="A1:H8"/>
  <sheetViews>
    <sheetView zoomScale="125" zoomScaleNormal="125" workbookViewId="0">
      <selection activeCell="E3" sqref="E3"/>
    </sheetView>
  </sheetViews>
  <sheetFormatPr baseColWidth="10" defaultColWidth="10.6640625" defaultRowHeight="14.4" x14ac:dyDescent="0.3"/>
  <cols>
    <col min="1" max="1" width="12.109375" customWidth="1"/>
    <col min="2" max="2" width="7.6640625" customWidth="1"/>
    <col min="3" max="3" width="6.33203125" customWidth="1"/>
    <col min="4" max="4" width="14" customWidth="1"/>
    <col min="5" max="5" width="19.77734375" customWidth="1"/>
    <col min="6" max="6" width="6.6640625" customWidth="1"/>
    <col min="7" max="7" width="13.33203125" customWidth="1"/>
    <col min="8" max="8" width="19.77734375" customWidth="1"/>
  </cols>
  <sheetData>
    <row r="1" spans="1:8" ht="21" x14ac:dyDescent="0.4">
      <c r="A1" s="6" t="s">
        <v>15</v>
      </c>
    </row>
    <row r="2" spans="1:8" s="1" customFormat="1" ht="15.6" x14ac:dyDescent="0.3">
      <c r="A2" s="11" t="s">
        <v>16</v>
      </c>
      <c r="B2" s="12" t="s">
        <v>17</v>
      </c>
      <c r="D2" s="11" t="s">
        <v>34</v>
      </c>
      <c r="E2" s="12" t="s">
        <v>134</v>
      </c>
      <c r="G2" s="11" t="s">
        <v>35</v>
      </c>
      <c r="H2" s="12" t="s">
        <v>135</v>
      </c>
    </row>
    <row r="3" spans="1:8" s="1" customFormat="1" ht="15.6" x14ac:dyDescent="0.3">
      <c r="A3" s="13" t="s">
        <v>18</v>
      </c>
      <c r="B3" s="13" t="s">
        <v>19</v>
      </c>
      <c r="D3" s="4" t="s">
        <v>0</v>
      </c>
      <c r="E3" s="10"/>
      <c r="G3" s="4" t="s">
        <v>1</v>
      </c>
      <c r="H3" s="10"/>
    </row>
    <row r="4" spans="1:8" s="1" customFormat="1" ht="15.6" x14ac:dyDescent="0.3">
      <c r="A4" s="13" t="s">
        <v>19</v>
      </c>
      <c r="B4" s="13" t="s">
        <v>19</v>
      </c>
      <c r="D4" s="4" t="s">
        <v>2</v>
      </c>
      <c r="E4" s="10"/>
      <c r="G4" s="4" t="s">
        <v>3</v>
      </c>
      <c r="H4" s="10"/>
    </row>
    <row r="5" spans="1:8" s="1" customFormat="1" ht="15.6" x14ac:dyDescent="0.3">
      <c r="A5" s="4" t="s">
        <v>20</v>
      </c>
      <c r="B5" s="14" t="s">
        <v>21</v>
      </c>
      <c r="D5" s="4" t="s">
        <v>6</v>
      </c>
      <c r="E5" s="10"/>
      <c r="G5" s="10"/>
    </row>
    <row r="6" spans="1:8" s="1" customFormat="1" ht="15.6" x14ac:dyDescent="0.3">
      <c r="A6" s="4" t="s">
        <v>69</v>
      </c>
      <c r="B6" s="14" t="s">
        <v>21</v>
      </c>
      <c r="D6" s="4" t="s">
        <v>68</v>
      </c>
      <c r="E6" s="10"/>
      <c r="G6" s="10"/>
    </row>
    <row r="7" spans="1:8" s="1" customFormat="1" ht="15.6" x14ac:dyDescent="0.3">
      <c r="A7" s="4" t="s">
        <v>22</v>
      </c>
      <c r="B7" s="14" t="s">
        <v>21</v>
      </c>
      <c r="D7" s="4" t="s">
        <v>4</v>
      </c>
      <c r="E7" s="10"/>
      <c r="G7" s="10"/>
    </row>
    <row r="8" spans="1:8" s="1" customFormat="1" ht="15.6" x14ac:dyDescent="0.3">
      <c r="E8" s="2"/>
      <c r="G8" s="2"/>
    </row>
  </sheetData>
  <sheetProtection selectLockedCells="1" selectUnlockedCells="1"/>
  <dataValidations count="2">
    <dataValidation type="list" operator="equal" allowBlank="1" showInputMessage="1" showErrorMessage="1" sqref="D3:D7" xr:uid="{00000000-0002-0000-0500-000000000000}">
      <formula1>#REF!</formula1>
    </dataValidation>
    <dataValidation type="list" allowBlank="1" showInputMessage="1" showErrorMessage="1" sqref="G3:G4" xr:uid="{BC79F9C2-A3A5-0C41-A9A5-2174C0690C52}">
      <formula1>#REF!</formula1>
    </dataValidation>
  </dataValidation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tabColor indexed="57"/>
    <pageSetUpPr fitToPage="1"/>
  </sheetPr>
  <dimension ref="A1:D26"/>
  <sheetViews>
    <sheetView topLeftCell="A8" zoomScale="125" zoomScaleNormal="125" workbookViewId="0">
      <selection activeCell="C3" sqref="C3:C26"/>
    </sheetView>
  </sheetViews>
  <sheetFormatPr baseColWidth="10" defaultColWidth="86.44140625" defaultRowHeight="14.4" x14ac:dyDescent="0.3"/>
  <cols>
    <col min="1" max="1" width="5.44140625" customWidth="1"/>
    <col min="2" max="2" width="34" style="93" customWidth="1"/>
    <col min="3" max="3" width="11.33203125" style="96" customWidth="1"/>
    <col min="4" max="4" width="18" customWidth="1"/>
  </cols>
  <sheetData>
    <row r="1" spans="1:4" ht="21" x14ac:dyDescent="0.4">
      <c r="A1" s="6" t="s">
        <v>23</v>
      </c>
      <c r="B1" s="45"/>
    </row>
    <row r="2" spans="1:4" s="30" customFormat="1" ht="21" customHeight="1" x14ac:dyDescent="0.3">
      <c r="A2" s="81" t="s">
        <v>24</v>
      </c>
      <c r="B2" s="82" t="s">
        <v>25</v>
      </c>
      <c r="C2" s="94" t="s">
        <v>26</v>
      </c>
      <c r="D2" s="83" t="s">
        <v>133</v>
      </c>
    </row>
    <row r="3" spans="1:4" x14ac:dyDescent="0.3">
      <c r="A3" s="16">
        <v>1</v>
      </c>
      <c r="B3" s="92" t="s">
        <v>136</v>
      </c>
      <c r="C3" s="95" t="s">
        <v>160</v>
      </c>
      <c r="D3" s="31"/>
    </row>
    <row r="4" spans="1:4" x14ac:dyDescent="0.3">
      <c r="A4" s="16">
        <v>2</v>
      </c>
      <c r="B4" s="92" t="s">
        <v>137</v>
      </c>
      <c r="C4" s="95" t="s">
        <v>161</v>
      </c>
      <c r="D4" s="31"/>
    </row>
    <row r="5" spans="1:4" x14ac:dyDescent="0.3">
      <c r="A5" s="16">
        <v>3</v>
      </c>
      <c r="B5" s="92" t="s">
        <v>138</v>
      </c>
      <c r="C5" s="95" t="s">
        <v>162</v>
      </c>
      <c r="D5" s="31"/>
    </row>
    <row r="6" spans="1:4" x14ac:dyDescent="0.3">
      <c r="A6" s="16">
        <v>4</v>
      </c>
      <c r="B6" s="92" t="s">
        <v>139</v>
      </c>
      <c r="C6" s="95" t="s">
        <v>163</v>
      </c>
      <c r="D6" s="31"/>
    </row>
    <row r="7" spans="1:4" x14ac:dyDescent="0.3">
      <c r="A7" s="16">
        <v>5</v>
      </c>
      <c r="B7" s="92" t="s">
        <v>140</v>
      </c>
      <c r="C7" s="95" t="s">
        <v>164</v>
      </c>
      <c r="D7" s="31"/>
    </row>
    <row r="8" spans="1:4" x14ac:dyDescent="0.3">
      <c r="A8" s="16">
        <v>6</v>
      </c>
      <c r="B8" s="92" t="s">
        <v>141</v>
      </c>
      <c r="C8" s="95" t="s">
        <v>165</v>
      </c>
      <c r="D8" s="31"/>
    </row>
    <row r="9" spans="1:4" x14ac:dyDescent="0.3">
      <c r="A9" s="16">
        <v>7</v>
      </c>
      <c r="B9" s="92" t="s">
        <v>142</v>
      </c>
      <c r="C9" s="95" t="s">
        <v>166</v>
      </c>
      <c r="D9" s="31"/>
    </row>
    <row r="10" spans="1:4" x14ac:dyDescent="0.3">
      <c r="A10" s="16">
        <v>8</v>
      </c>
      <c r="B10" s="92" t="s">
        <v>143</v>
      </c>
      <c r="C10" s="95" t="s">
        <v>167</v>
      </c>
      <c r="D10" s="31"/>
    </row>
    <row r="11" spans="1:4" x14ac:dyDescent="0.3">
      <c r="A11" s="16">
        <v>9</v>
      </c>
      <c r="B11" s="92" t="s">
        <v>144</v>
      </c>
      <c r="C11" s="95" t="s">
        <v>168</v>
      </c>
      <c r="D11" s="31"/>
    </row>
    <row r="12" spans="1:4" x14ac:dyDescent="0.3">
      <c r="A12" s="16">
        <v>10</v>
      </c>
      <c r="B12" s="92" t="s">
        <v>145</v>
      </c>
      <c r="C12" s="95" t="s">
        <v>169</v>
      </c>
      <c r="D12" s="31"/>
    </row>
    <row r="13" spans="1:4" x14ac:dyDescent="0.3">
      <c r="A13" s="16">
        <v>11</v>
      </c>
      <c r="B13" s="92" t="s">
        <v>146</v>
      </c>
      <c r="C13" s="95" t="s">
        <v>170</v>
      </c>
      <c r="D13" s="31"/>
    </row>
    <row r="14" spans="1:4" x14ac:dyDescent="0.3">
      <c r="A14" s="16">
        <v>12</v>
      </c>
      <c r="B14" s="92" t="s">
        <v>147</v>
      </c>
      <c r="C14" s="95" t="s">
        <v>171</v>
      </c>
      <c r="D14" s="31"/>
    </row>
    <row r="15" spans="1:4" x14ac:dyDescent="0.3">
      <c r="A15" s="16">
        <v>13</v>
      </c>
      <c r="B15" s="92" t="s">
        <v>148</v>
      </c>
      <c r="C15" s="95" t="s">
        <v>172</v>
      </c>
      <c r="D15" s="31"/>
    </row>
    <row r="16" spans="1:4" x14ac:dyDescent="0.3">
      <c r="A16" s="16">
        <v>14</v>
      </c>
      <c r="B16" s="92" t="s">
        <v>149</v>
      </c>
      <c r="C16" s="95" t="s">
        <v>173</v>
      </c>
      <c r="D16" s="31"/>
    </row>
    <row r="17" spans="1:4" x14ac:dyDescent="0.3">
      <c r="A17" s="16">
        <v>15</v>
      </c>
      <c r="B17" s="92" t="s">
        <v>150</v>
      </c>
      <c r="C17" s="95" t="s">
        <v>174</v>
      </c>
      <c r="D17" s="31"/>
    </row>
    <row r="18" spans="1:4" x14ac:dyDescent="0.3">
      <c r="A18" s="16">
        <v>16</v>
      </c>
      <c r="B18" s="92" t="s">
        <v>151</v>
      </c>
      <c r="C18" s="95" t="s">
        <v>175</v>
      </c>
      <c r="D18" s="31"/>
    </row>
    <row r="19" spans="1:4" x14ac:dyDescent="0.3">
      <c r="A19" s="16">
        <v>17</v>
      </c>
      <c r="B19" s="92" t="s">
        <v>152</v>
      </c>
      <c r="C19" s="95" t="s">
        <v>176</v>
      </c>
      <c r="D19" s="31"/>
    </row>
    <row r="20" spans="1:4" x14ac:dyDescent="0.3">
      <c r="A20" s="16">
        <v>18</v>
      </c>
      <c r="B20" s="92" t="s">
        <v>153</v>
      </c>
      <c r="C20" s="95" t="s">
        <v>177</v>
      </c>
      <c r="D20" s="31"/>
    </row>
    <row r="21" spans="1:4" x14ac:dyDescent="0.3">
      <c r="A21" s="16">
        <v>19</v>
      </c>
      <c r="B21" s="92" t="s">
        <v>154</v>
      </c>
      <c r="C21" s="95" t="s">
        <v>178</v>
      </c>
      <c r="D21" s="31"/>
    </row>
    <row r="22" spans="1:4" x14ac:dyDescent="0.3">
      <c r="A22" s="16">
        <v>20</v>
      </c>
      <c r="B22" s="92" t="s">
        <v>155</v>
      </c>
      <c r="C22" s="95" t="s">
        <v>179</v>
      </c>
      <c r="D22" s="31"/>
    </row>
    <row r="23" spans="1:4" x14ac:dyDescent="0.3">
      <c r="A23" s="16">
        <v>21</v>
      </c>
      <c r="B23" s="92" t="s">
        <v>156</v>
      </c>
      <c r="C23" s="95" t="s">
        <v>180</v>
      </c>
      <c r="D23" s="31"/>
    </row>
    <row r="24" spans="1:4" x14ac:dyDescent="0.3">
      <c r="A24" s="16">
        <v>22</v>
      </c>
      <c r="B24" s="92" t="s">
        <v>157</v>
      </c>
      <c r="C24" s="95" t="s">
        <v>181</v>
      </c>
      <c r="D24" s="31"/>
    </row>
    <row r="25" spans="1:4" x14ac:dyDescent="0.3">
      <c r="A25" s="91">
        <v>23</v>
      </c>
      <c r="B25" s="92" t="s">
        <v>158</v>
      </c>
      <c r="C25" s="95" t="s">
        <v>182</v>
      </c>
      <c r="D25" s="31"/>
    </row>
    <row r="26" spans="1:4" x14ac:dyDescent="0.3">
      <c r="A26" s="91">
        <v>24</v>
      </c>
      <c r="B26" s="92" t="s">
        <v>159</v>
      </c>
      <c r="C26" s="95" t="s">
        <v>183</v>
      </c>
      <c r="D26" s="31"/>
    </row>
  </sheetData>
  <sheetProtection selectLockedCells="1" selectUnlockedCells="1"/>
  <phoneticPr fontId="18" type="noConversion"/>
  <printOptions gridLines="1"/>
  <pageMargins left="0.2361111111111111" right="0.2361111111111111" top="0.74791666666666667" bottom="0.74861111111111112" header="0.31527777777777777" footer="0.31527777777777777"/>
  <pageSetup paperSize="9" firstPageNumber="0" fitToHeight="0" orientation="portrait" horizontalDpi="300" verticalDpi="300" r:id="rId1"/>
  <headerFooter alignWithMargins="0">
    <oddHeader>&amp;L&amp;20&amp;A&amp;R&amp;D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BDF7-C8EE-47D9-8A16-001C0DEC415B}">
  <sheetPr codeName="Feuil7">
    <pageSetUpPr fitToPage="1"/>
  </sheetPr>
  <dimension ref="B1:J126"/>
  <sheetViews>
    <sheetView tabSelected="1" zoomScale="85" zoomScaleNormal="85" workbookViewId="0">
      <selection activeCell="B125" sqref="B125"/>
    </sheetView>
  </sheetViews>
  <sheetFormatPr baseColWidth="10" defaultColWidth="10.6640625" defaultRowHeight="18" x14ac:dyDescent="0.35"/>
  <cols>
    <col min="1" max="1" width="5" style="55" customWidth="1"/>
    <col min="2" max="2" width="17.44140625" style="55" customWidth="1"/>
    <col min="3" max="10" width="17.44140625" style="53" customWidth="1"/>
    <col min="11" max="16384" width="10.6640625" style="55"/>
  </cols>
  <sheetData>
    <row r="1" spans="2:10" ht="19.5" customHeight="1" x14ac:dyDescent="0.35">
      <c r="B1" s="52"/>
      <c r="G1" s="54" t="s">
        <v>30</v>
      </c>
      <c r="H1" s="54" t="s">
        <v>30</v>
      </c>
      <c r="I1" s="54" t="s">
        <v>30</v>
      </c>
      <c r="J1" s="54" t="s">
        <v>30</v>
      </c>
    </row>
    <row r="2" spans="2:10" ht="19.5" customHeight="1" x14ac:dyDescent="0.35">
      <c r="B2" s="56" t="s">
        <v>31</v>
      </c>
      <c r="C2" s="57"/>
      <c r="D2" s="58"/>
      <c r="E2" s="59"/>
      <c r="F2" s="60"/>
      <c r="G2" s="61"/>
      <c r="H2" s="62"/>
      <c r="I2" s="63"/>
      <c r="J2" s="64"/>
    </row>
    <row r="3" spans="2:10" ht="19.5" customHeight="1" x14ac:dyDescent="0.35">
      <c r="B3" s="65" t="s">
        <v>28</v>
      </c>
      <c r="C3" s="57" t="s">
        <v>9</v>
      </c>
      <c r="D3" s="58" t="s">
        <v>10</v>
      </c>
      <c r="E3" s="59" t="s">
        <v>11</v>
      </c>
      <c r="F3" s="60" t="s">
        <v>12</v>
      </c>
      <c r="G3" s="66" t="s">
        <v>13</v>
      </c>
      <c r="H3" s="67" t="s">
        <v>14</v>
      </c>
      <c r="I3" s="63" t="s">
        <v>37</v>
      </c>
      <c r="J3" s="68" t="s">
        <v>38</v>
      </c>
    </row>
    <row r="4" spans="2:10" ht="19.5" customHeight="1" x14ac:dyDescent="0.35">
      <c r="B4" s="69">
        <v>1</v>
      </c>
      <c r="C4" s="70" t="str">
        <f>VLOOKUP(VLOOKUP($B4,'Paring list'!$A:$H,COLUMN(),0),Clubs!$A:$C,3,0)</f>
        <v>Eq1</v>
      </c>
      <c r="D4" s="70" t="str">
        <f>VLOOKUP(VLOOKUP($B4,'Paring list'!$A:$H,COLUMN(),0),Clubs!$A:$C,3,0)</f>
        <v>Eq24</v>
      </c>
      <c r="E4" s="70" t="str">
        <f>VLOOKUP(VLOOKUP($B4,'Paring list'!$A:$H,COLUMN(),0),Clubs!$A:$C,3,0)</f>
        <v>Eq14</v>
      </c>
      <c r="F4" s="70" t="str">
        <f>VLOOKUP(VLOOKUP($B4,'Paring list'!$A:$H,COLUMN(),0),Clubs!$A:$C,3,0)</f>
        <v>Eq22</v>
      </c>
      <c r="G4" s="70" t="str">
        <f>VLOOKUP(VLOOKUP($B4,'Paring list'!$A:$H,COLUMN(),0),Clubs!$A:$C,3,0)</f>
        <v>Eq21</v>
      </c>
      <c r="H4" s="70" t="str">
        <f>VLOOKUP(VLOOKUP($B4,'Paring list'!$A:$H,COLUMN(),0),Clubs!$A:$C,3,0)</f>
        <v>Eq20</v>
      </c>
      <c r="I4" s="70" t="str">
        <f>VLOOKUP(VLOOKUP($B4,'Paring list'!$A:$J,COLUMN(),0),Clubs!$A:$C,3,0)</f>
        <v>Eq19</v>
      </c>
      <c r="J4" s="70" t="str">
        <f>VLOOKUP(VLOOKUP($B4,'Paring list'!$A:$J,COLUMN(),0),Clubs!$A:$C,3,0)</f>
        <v>Eq18</v>
      </c>
    </row>
    <row r="5" spans="2:10" ht="19.5" customHeight="1" x14ac:dyDescent="0.35">
      <c r="B5" s="71">
        <v>2</v>
      </c>
      <c r="C5" s="72" t="str">
        <f>VLOOKUP(VLOOKUP($B5,'Paring list'!$A:$H,COLUMN(),0),Clubs!$A:$C,3,0)</f>
        <v>Eq2</v>
      </c>
      <c r="D5" s="72" t="str">
        <f>VLOOKUP(VLOOKUP($B5,'Paring list'!$A:$H,COLUMN(),0),Clubs!$A:$C,3,0)</f>
        <v>Eq17</v>
      </c>
      <c r="E5" s="72" t="str">
        <f>VLOOKUP(VLOOKUP($B5,'Paring list'!$A:$H,COLUMN(),0),Clubs!$A:$C,3,0)</f>
        <v>Eq16</v>
      </c>
      <c r="F5" s="72" t="str">
        <f>VLOOKUP(VLOOKUP($B5,'Paring list'!$A:$H,COLUMN(),0),Clubs!$A:$C,3,0)</f>
        <v>Eq15</v>
      </c>
      <c r="G5" s="72" t="str">
        <f>VLOOKUP(VLOOKUP($B5,'Paring list'!$A:$H,COLUMN(),0),Clubs!$A:$C,3,0)</f>
        <v>Eq23</v>
      </c>
      <c r="H5" s="72" t="str">
        <f>VLOOKUP(VLOOKUP($B5,'Paring list'!$A:$H,COLUMN(),0),Clubs!$A:$C,3,0)</f>
        <v>Eq13</v>
      </c>
      <c r="I5" s="72" t="str">
        <f>VLOOKUP(VLOOKUP($B5,'Paring list'!$A:$J,COLUMN(),0),Clubs!$A:$C,3,0)</f>
        <v>Eq12</v>
      </c>
      <c r="J5" s="72" t="str">
        <f>VLOOKUP(VLOOKUP($B5,'Paring list'!$A:$J,COLUMN(),0),Clubs!$A:$C,3,0)</f>
        <v>Eq11</v>
      </c>
    </row>
    <row r="6" spans="2:10" ht="19.5" customHeight="1" x14ac:dyDescent="0.35">
      <c r="B6" s="69">
        <v>3</v>
      </c>
      <c r="C6" s="70" t="str">
        <f>VLOOKUP(VLOOKUP($B6,'Paring list'!$A:$H,COLUMN(),0),Clubs!$A:$C,3,0)</f>
        <v>Eq10</v>
      </c>
      <c r="D6" s="70" t="str">
        <f>VLOOKUP(VLOOKUP($B6,'Paring list'!$A:$H,COLUMN(),0),Clubs!$A:$C,3,0)</f>
        <v>Eq9</v>
      </c>
      <c r="E6" s="70" t="str">
        <f>VLOOKUP(VLOOKUP($B6,'Paring list'!$A:$H,COLUMN(),0),Clubs!$A:$C,3,0)</f>
        <v>Eq8</v>
      </c>
      <c r="F6" s="70" t="str">
        <f>VLOOKUP(VLOOKUP($B6,'Paring list'!$A:$H,COLUMN(),0),Clubs!$A:$C,3,0)</f>
        <v>Eq7</v>
      </c>
      <c r="G6" s="70" t="str">
        <f>VLOOKUP(VLOOKUP($B6,'Paring list'!$A:$H,COLUMN(),0),Clubs!$A:$C,3,0)</f>
        <v>Eq6</v>
      </c>
      <c r="H6" s="70" t="str">
        <f>VLOOKUP(VLOOKUP($B6,'Paring list'!$A:$H,COLUMN(),0),Clubs!$A:$C,3,0)</f>
        <v>Eq5</v>
      </c>
      <c r="I6" s="70" t="str">
        <f>VLOOKUP(VLOOKUP($B6,'Paring list'!$A:$J,COLUMN(),0),Clubs!$A:$C,3,0)</f>
        <v>Eq4</v>
      </c>
      <c r="J6" s="70" t="str">
        <f>VLOOKUP(VLOOKUP($B6,'Paring list'!$A:$J,COLUMN(),0),Clubs!$A:$C,3,0)</f>
        <v>Eq3</v>
      </c>
    </row>
    <row r="7" spans="2:10" ht="19.5" customHeight="1" x14ac:dyDescent="0.35">
      <c r="B7" s="56" t="s">
        <v>70</v>
      </c>
      <c r="C7" s="57"/>
      <c r="D7" s="58"/>
      <c r="E7" s="59"/>
      <c r="F7" s="60"/>
      <c r="G7" s="61"/>
      <c r="H7" s="62"/>
      <c r="I7" s="63"/>
      <c r="J7" s="64"/>
    </row>
    <row r="8" spans="2:10" ht="19.5" customHeight="1" x14ac:dyDescent="0.35">
      <c r="B8" s="65" t="s">
        <v>28</v>
      </c>
      <c r="C8" s="57" t="s">
        <v>9</v>
      </c>
      <c r="D8" s="58" t="s">
        <v>10</v>
      </c>
      <c r="E8" s="59" t="s">
        <v>11</v>
      </c>
      <c r="F8" s="60" t="s">
        <v>12</v>
      </c>
      <c r="G8" s="66" t="s">
        <v>13</v>
      </c>
      <c r="H8" s="67" t="s">
        <v>14</v>
      </c>
      <c r="I8" s="63" t="s">
        <v>37</v>
      </c>
      <c r="J8" s="68" t="s">
        <v>38</v>
      </c>
    </row>
    <row r="9" spans="2:10" ht="19.5" customHeight="1" x14ac:dyDescent="0.35">
      <c r="B9" s="69">
        <v>4</v>
      </c>
      <c r="C9" s="70" t="str">
        <f>VLOOKUP(VLOOKUP($B9,'Paring list'!$A:$H,COLUMN(),0),Clubs!$A:$C,3,0)</f>
        <v>Eq7</v>
      </c>
      <c r="D9" s="70" t="str">
        <f>VLOOKUP(VLOOKUP($B9,'Paring list'!$A:$H,COLUMN(),0),Clubs!$A:$C,3,0)</f>
        <v>Eq23</v>
      </c>
      <c r="E9" s="70" t="str">
        <f>VLOOKUP(VLOOKUP($B9,'Paring list'!$A:$H,COLUMN(),0),Clubs!$A:$C,3,0)</f>
        <v>Eq13</v>
      </c>
      <c r="F9" s="70" t="str">
        <f>VLOOKUP(VLOOKUP($B9,'Paring list'!$A:$H,COLUMN(),0),Clubs!$A:$C,3,0)</f>
        <v>Eq17</v>
      </c>
      <c r="G9" s="70" t="str">
        <f>VLOOKUP(VLOOKUP($B9,'Paring list'!$A:$H,COLUMN(),0),Clubs!$A:$C,3,0)</f>
        <v>Eq16</v>
      </c>
      <c r="H9" s="70" t="str">
        <f>VLOOKUP(VLOOKUP($B9,'Paring list'!$A:$H,COLUMN(),0),Clubs!$A:$C,3,0)</f>
        <v>Eq10</v>
      </c>
      <c r="I9" s="70" t="str">
        <f>VLOOKUP(VLOOKUP($B9,'Paring list'!$A:$J,COLUMN(),0),Clubs!$A:$C,3,0)</f>
        <v>Eq22</v>
      </c>
      <c r="J9" s="70" t="str">
        <f>VLOOKUP(VLOOKUP($B9,'Paring list'!$A:$J,COLUMN(),0),Clubs!$A:$C,3,0)</f>
        <v>Eq15</v>
      </c>
    </row>
    <row r="10" spans="2:10" ht="19.5" customHeight="1" x14ac:dyDescent="0.35">
      <c r="B10" s="71">
        <v>5</v>
      </c>
      <c r="C10" s="72" t="str">
        <f>VLOOKUP(VLOOKUP($B10,'Paring list'!$A:$H,COLUMN(),0),Clubs!$A:$C,3,0)</f>
        <v>Eq14</v>
      </c>
      <c r="D10" s="72" t="str">
        <f>VLOOKUP(VLOOKUP($B10,'Paring list'!$A:$H,COLUMN(),0),Clubs!$A:$C,3,0)</f>
        <v>Eq1</v>
      </c>
      <c r="E10" s="72" t="str">
        <f>VLOOKUP(VLOOKUP($B10,'Paring list'!$A:$H,COLUMN(),0),Clubs!$A:$C,3,0)</f>
        <v>Eq9</v>
      </c>
      <c r="F10" s="72" t="str">
        <f>VLOOKUP(VLOOKUP($B10,'Paring list'!$A:$H,COLUMN(),0),Clubs!$A:$C,3,0)</f>
        <v>Eq21</v>
      </c>
      <c r="G10" s="72" t="str">
        <f>VLOOKUP(VLOOKUP($B10,'Paring list'!$A:$H,COLUMN(),0),Clubs!$A:$C,3,0)</f>
        <v>Eq24</v>
      </c>
      <c r="H10" s="72" t="str">
        <f>VLOOKUP(VLOOKUP($B10,'Paring list'!$A:$H,COLUMN(),0),Clubs!$A:$C,3,0)</f>
        <v>Eq8</v>
      </c>
      <c r="I10" s="72" t="str">
        <f>VLOOKUP(VLOOKUP($B10,'Paring list'!$A:$J,COLUMN(),0),Clubs!$A:$C,3,0)</f>
        <v>Eq20</v>
      </c>
      <c r="J10" s="72" t="str">
        <f>VLOOKUP(VLOOKUP($B10,'Paring list'!$A:$J,COLUMN(),0),Clubs!$A:$C,3,0)</f>
        <v>Eq12</v>
      </c>
    </row>
    <row r="11" spans="2:10" ht="19.5" customHeight="1" x14ac:dyDescent="0.35">
      <c r="B11" s="69">
        <v>6</v>
      </c>
      <c r="C11" s="70" t="str">
        <f>VLOOKUP(VLOOKUP($B11,'Paring list'!$A:$H,COLUMN(),0),Clubs!$A:$C,3,0)</f>
        <v>Eq19</v>
      </c>
      <c r="D11" s="70" t="str">
        <f>VLOOKUP(VLOOKUP($B11,'Paring list'!$A:$H,COLUMN(),0),Clubs!$A:$C,3,0)</f>
        <v>Eq18</v>
      </c>
      <c r="E11" s="70" t="str">
        <f>VLOOKUP(VLOOKUP($B11,'Paring list'!$A:$H,COLUMN(),0),Clubs!$A:$C,3,0)</f>
        <v>Eq11</v>
      </c>
      <c r="F11" s="70" t="str">
        <f>VLOOKUP(VLOOKUP($B11,'Paring list'!$A:$H,COLUMN(),0),Clubs!$A:$C,3,0)</f>
        <v>Eq6</v>
      </c>
      <c r="G11" s="70" t="str">
        <f>VLOOKUP(VLOOKUP($B11,'Paring list'!$A:$H,COLUMN(),0),Clubs!$A:$C,3,0)</f>
        <v>Eq5</v>
      </c>
      <c r="H11" s="70" t="str">
        <f>VLOOKUP(VLOOKUP($B11,'Paring list'!$A:$H,COLUMN(),0),Clubs!$A:$C,3,0)</f>
        <v>Eq4</v>
      </c>
      <c r="I11" s="70" t="str">
        <f>VLOOKUP(VLOOKUP($B11,'Paring list'!$A:$J,COLUMN(),0),Clubs!$A:$C,3,0)</f>
        <v>Eq3</v>
      </c>
      <c r="J11" s="70" t="str">
        <f>VLOOKUP(VLOOKUP($B11,'Paring list'!$A:$J,COLUMN(),0),Clubs!$A:$C,3,0)</f>
        <v>Eq2</v>
      </c>
    </row>
    <row r="12" spans="2:10" ht="19.5" customHeight="1" x14ac:dyDescent="0.35">
      <c r="B12" s="56" t="s">
        <v>71</v>
      </c>
      <c r="C12" s="57"/>
      <c r="D12" s="58"/>
      <c r="E12" s="59"/>
      <c r="F12" s="60"/>
      <c r="G12" s="61"/>
      <c r="H12" s="62"/>
      <c r="I12" s="63"/>
      <c r="J12" s="64"/>
    </row>
    <row r="13" spans="2:10" ht="19.5" customHeight="1" x14ac:dyDescent="0.35">
      <c r="B13" s="65" t="s">
        <v>28</v>
      </c>
      <c r="C13" s="57" t="s">
        <v>9</v>
      </c>
      <c r="D13" s="58" t="s">
        <v>10</v>
      </c>
      <c r="E13" s="59" t="s">
        <v>11</v>
      </c>
      <c r="F13" s="60" t="s">
        <v>12</v>
      </c>
      <c r="G13" s="66" t="s">
        <v>13</v>
      </c>
      <c r="H13" s="67" t="s">
        <v>14</v>
      </c>
      <c r="I13" s="63" t="s">
        <v>37</v>
      </c>
      <c r="J13" s="68" t="s">
        <v>38</v>
      </c>
    </row>
    <row r="14" spans="2:10" ht="19.5" customHeight="1" x14ac:dyDescent="0.35">
      <c r="B14" s="69">
        <v>7</v>
      </c>
      <c r="C14" s="70" t="str">
        <f>VLOOKUP(VLOOKUP($B14,'Paring list'!$A:$H,COLUMN(),0),Clubs!$A:$C,3,0)</f>
        <v>Eq18</v>
      </c>
      <c r="D14" s="70" t="str">
        <f>VLOOKUP(VLOOKUP($B14,'Paring list'!$A:$H,COLUMN(),0),Clubs!$A:$C,3,0)</f>
        <v>Eq19</v>
      </c>
      <c r="E14" s="70" t="str">
        <f>VLOOKUP(VLOOKUP($B14,'Paring list'!$A:$H,COLUMN(),0),Clubs!$A:$C,3,0)</f>
        <v>Eq10</v>
      </c>
      <c r="F14" s="70" t="str">
        <f>VLOOKUP(VLOOKUP($B14,'Paring list'!$A:$H,COLUMN(),0),Clubs!$A:$C,3,0)</f>
        <v>Eq11</v>
      </c>
      <c r="G14" s="70" t="str">
        <f>VLOOKUP(VLOOKUP($B14,'Paring list'!$A:$H,COLUMN(),0),Clubs!$A:$C,3,0)</f>
        <v>Eq9</v>
      </c>
      <c r="H14" s="70" t="str">
        <f>VLOOKUP(VLOOKUP($B14,'Paring list'!$A:$H,COLUMN(),0),Clubs!$A:$C,3,0)</f>
        <v>Eq23</v>
      </c>
      <c r="I14" s="70" t="str">
        <f>VLOOKUP(VLOOKUP($B14,'Paring list'!$A:$J,COLUMN(),0),Clubs!$A:$C,3,0)</f>
        <v>Eq8</v>
      </c>
      <c r="J14" s="70" t="str">
        <f>VLOOKUP(VLOOKUP($B14,'Paring list'!$A:$J,COLUMN(),0),Clubs!$A:$C,3,0)</f>
        <v>Eq2</v>
      </c>
    </row>
    <row r="15" spans="2:10" ht="19.5" customHeight="1" x14ac:dyDescent="0.35">
      <c r="B15" s="71">
        <v>8</v>
      </c>
      <c r="C15" s="72" t="str">
        <f>VLOOKUP(VLOOKUP($B15,'Paring list'!$A:$H,COLUMN(),0),Clubs!$A:$C,3,0)</f>
        <v>Eq17</v>
      </c>
      <c r="D15" s="72" t="str">
        <f>VLOOKUP(VLOOKUP($B15,'Paring list'!$A:$H,COLUMN(),0),Clubs!$A:$C,3,0)</f>
        <v>Eq4</v>
      </c>
      <c r="E15" s="72" t="str">
        <f>VLOOKUP(VLOOKUP($B15,'Paring list'!$A:$H,COLUMN(),0),Clubs!$A:$C,3,0)</f>
        <v>Eq1</v>
      </c>
      <c r="F15" s="72" t="str">
        <f>VLOOKUP(VLOOKUP($B15,'Paring list'!$A:$H,COLUMN(),0),Clubs!$A:$C,3,0)</f>
        <v>Eq16</v>
      </c>
      <c r="G15" s="72" t="str">
        <f>VLOOKUP(VLOOKUP($B15,'Paring list'!$A:$H,COLUMN(),0),Clubs!$A:$C,3,0)</f>
        <v>Eq3</v>
      </c>
      <c r="H15" s="72" t="str">
        <f>VLOOKUP(VLOOKUP($B15,'Paring list'!$A:$H,COLUMN(),0),Clubs!$A:$C,3,0)</f>
        <v>Eq21</v>
      </c>
      <c r="I15" s="72" t="str">
        <f>VLOOKUP(VLOOKUP($B15,'Paring list'!$A:$J,COLUMN(),0),Clubs!$A:$C,3,0)</f>
        <v>Eq15</v>
      </c>
      <c r="J15" s="72" t="str">
        <f>VLOOKUP(VLOOKUP($B15,'Paring list'!$A:$J,COLUMN(),0),Clubs!$A:$C,3,0)</f>
        <v>Eq20</v>
      </c>
    </row>
    <row r="16" spans="2:10" ht="19.5" customHeight="1" x14ac:dyDescent="0.35">
      <c r="B16" s="69">
        <v>9</v>
      </c>
      <c r="C16" s="70" t="str">
        <f>VLOOKUP(VLOOKUP($B16,'Paring list'!$A:$H,COLUMN(),0),Clubs!$A:$C,3,0)</f>
        <v>Eq7</v>
      </c>
      <c r="D16" s="70" t="str">
        <f>VLOOKUP(VLOOKUP($B16,'Paring list'!$A:$H,COLUMN(),0),Clubs!$A:$C,3,0)</f>
        <v>Eq14</v>
      </c>
      <c r="E16" s="70" t="str">
        <f>VLOOKUP(VLOOKUP($B16,'Paring list'!$A:$H,COLUMN(),0),Clubs!$A:$C,3,0)</f>
        <v>Eq6</v>
      </c>
      <c r="F16" s="70" t="str">
        <f>VLOOKUP(VLOOKUP($B16,'Paring list'!$A:$H,COLUMN(),0),Clubs!$A:$C,3,0)</f>
        <v>Eq24</v>
      </c>
      <c r="G16" s="70" t="str">
        <f>VLOOKUP(VLOOKUP($B16,'Paring list'!$A:$H,COLUMN(),0),Clubs!$A:$C,3,0)</f>
        <v>Eq22</v>
      </c>
      <c r="H16" s="70" t="str">
        <f>VLOOKUP(VLOOKUP($B16,'Paring list'!$A:$H,COLUMN(),0),Clubs!$A:$C,3,0)</f>
        <v>Eq12</v>
      </c>
      <c r="I16" s="70" t="str">
        <f>VLOOKUP(VLOOKUP($B16,'Paring list'!$A:$J,COLUMN(),0),Clubs!$A:$C,3,0)</f>
        <v>Eq13</v>
      </c>
      <c r="J16" s="70" t="str">
        <f>VLOOKUP(VLOOKUP($B16,'Paring list'!$A:$J,COLUMN(),0),Clubs!$A:$C,3,0)</f>
        <v>Eq5</v>
      </c>
    </row>
    <row r="17" spans="2:10" ht="19.5" customHeight="1" x14ac:dyDescent="0.35">
      <c r="B17" s="56" t="s">
        <v>72</v>
      </c>
      <c r="C17" s="57"/>
      <c r="D17" s="58"/>
      <c r="E17" s="59"/>
      <c r="F17" s="60"/>
      <c r="G17" s="61"/>
      <c r="H17" s="62"/>
      <c r="I17" s="63"/>
      <c r="J17" s="64"/>
    </row>
    <row r="18" spans="2:10" ht="19.5" customHeight="1" x14ac:dyDescent="0.35">
      <c r="B18" s="65" t="s">
        <v>28</v>
      </c>
      <c r="C18" s="57" t="s">
        <v>9</v>
      </c>
      <c r="D18" s="58" t="s">
        <v>10</v>
      </c>
      <c r="E18" s="59" t="s">
        <v>11</v>
      </c>
      <c r="F18" s="60" t="s">
        <v>12</v>
      </c>
      <c r="G18" s="66" t="s">
        <v>13</v>
      </c>
      <c r="H18" s="67" t="s">
        <v>14</v>
      </c>
      <c r="I18" s="63" t="s">
        <v>37</v>
      </c>
      <c r="J18" s="68" t="s">
        <v>38</v>
      </c>
    </row>
    <row r="19" spans="2:10" ht="19.5" customHeight="1" x14ac:dyDescent="0.35">
      <c r="B19" s="69">
        <v>10</v>
      </c>
      <c r="C19" s="70" t="str">
        <f>VLOOKUP(VLOOKUP($B19,'Paring list'!$A:$H,COLUMN(),0),Clubs!$A:$C,3,0)</f>
        <v>Eq15</v>
      </c>
      <c r="D19" s="70" t="str">
        <f>VLOOKUP(VLOOKUP($B19,'Paring list'!$A:$H,COLUMN(),0),Clubs!$A:$C,3,0)</f>
        <v>Eq2</v>
      </c>
      <c r="E19" s="70" t="str">
        <f>VLOOKUP(VLOOKUP($B19,'Paring list'!$A:$H,COLUMN(),0),Clubs!$A:$C,3,0)</f>
        <v>Eq21</v>
      </c>
      <c r="F19" s="70" t="str">
        <f>VLOOKUP(VLOOKUP($B19,'Paring list'!$A:$H,COLUMN(),0),Clubs!$A:$C,3,0)</f>
        <v>Eq10</v>
      </c>
      <c r="G19" s="70" t="str">
        <f>VLOOKUP(VLOOKUP($B19,'Paring list'!$A:$H,COLUMN(),0),Clubs!$A:$C,3,0)</f>
        <v>Eq4</v>
      </c>
      <c r="H19" s="70" t="str">
        <f>VLOOKUP(VLOOKUP($B19,'Paring list'!$A:$H,COLUMN(),0),Clubs!$A:$C,3,0)</f>
        <v>Eq14</v>
      </c>
      <c r="I19" s="70" t="str">
        <f>VLOOKUP(VLOOKUP($B19,'Paring list'!$A:$J,COLUMN(),0),Clubs!$A:$C,3,0)</f>
        <v>Eq23</v>
      </c>
      <c r="J19" s="70" t="str">
        <f>VLOOKUP(VLOOKUP($B19,'Paring list'!$A:$J,COLUMN(),0),Clubs!$A:$C,3,0)</f>
        <v>Eq11</v>
      </c>
    </row>
    <row r="20" spans="2:10" ht="19.5" customHeight="1" x14ac:dyDescent="0.35">
      <c r="B20" s="71">
        <v>11</v>
      </c>
      <c r="C20" s="72" t="str">
        <f>VLOOKUP(VLOOKUP($B20,'Paring list'!$A:$H,COLUMN(),0),Clubs!$A:$C,3,0)</f>
        <v>Eq20</v>
      </c>
      <c r="D20" s="72" t="str">
        <f>VLOOKUP(VLOOKUP($B20,'Paring list'!$A:$H,COLUMN(),0),Clubs!$A:$C,3,0)</f>
        <v>Eq16</v>
      </c>
      <c r="E20" s="72" t="str">
        <f>VLOOKUP(VLOOKUP($B20,'Paring list'!$A:$H,COLUMN(),0),Clubs!$A:$C,3,0)</f>
        <v>Eq18</v>
      </c>
      <c r="F20" s="72" t="str">
        <f>VLOOKUP(VLOOKUP($B20,'Paring list'!$A:$H,COLUMN(),0),Clubs!$A:$C,3,0)</f>
        <v>Eq12</v>
      </c>
      <c r="G20" s="72" t="str">
        <f>VLOOKUP(VLOOKUP($B20,'Paring list'!$A:$H,COLUMN(),0),Clubs!$A:$C,3,0)</f>
        <v>Eq24</v>
      </c>
      <c r="H20" s="72" t="str">
        <f>VLOOKUP(VLOOKUP($B20,'Paring list'!$A:$H,COLUMN(),0),Clubs!$A:$C,3,0)</f>
        <v>Eq3</v>
      </c>
      <c r="I20" s="72" t="str">
        <f>VLOOKUP(VLOOKUP($B20,'Paring list'!$A:$J,COLUMN(),0),Clubs!$A:$C,3,0)</f>
        <v>Eq5</v>
      </c>
      <c r="J20" s="72" t="str">
        <f>VLOOKUP(VLOOKUP($B20,'Paring list'!$A:$J,COLUMN(),0),Clubs!$A:$C,3,0)</f>
        <v>Eq8</v>
      </c>
    </row>
    <row r="21" spans="2:10" ht="19.5" customHeight="1" x14ac:dyDescent="0.35">
      <c r="B21" s="69">
        <v>12</v>
      </c>
      <c r="C21" s="70" t="str">
        <f>VLOOKUP(VLOOKUP($B21,'Paring list'!$A:$H,COLUMN(),0),Clubs!$A:$C,3,0)</f>
        <v>Eq13</v>
      </c>
      <c r="D21" s="70" t="str">
        <f>VLOOKUP(VLOOKUP($B21,'Paring list'!$A:$H,COLUMN(),0),Clubs!$A:$C,3,0)</f>
        <v>Eq7</v>
      </c>
      <c r="E21" s="70" t="str">
        <f>VLOOKUP(VLOOKUP($B21,'Paring list'!$A:$H,COLUMN(),0),Clubs!$A:$C,3,0)</f>
        <v>Eq19</v>
      </c>
      <c r="F21" s="70" t="str">
        <f>VLOOKUP(VLOOKUP($B21,'Paring list'!$A:$H,COLUMN(),0),Clubs!$A:$C,3,0)</f>
        <v>Eq1</v>
      </c>
      <c r="G21" s="70" t="str">
        <f>VLOOKUP(VLOOKUP($B21,'Paring list'!$A:$H,COLUMN(),0),Clubs!$A:$C,3,0)</f>
        <v>Eq17</v>
      </c>
      <c r="H21" s="70" t="str">
        <f>VLOOKUP(VLOOKUP($B21,'Paring list'!$A:$H,COLUMN(),0),Clubs!$A:$C,3,0)</f>
        <v>Eq6</v>
      </c>
      <c r="I21" s="70" t="str">
        <f>VLOOKUP(VLOOKUP($B21,'Paring list'!$A:$J,COLUMN(),0),Clubs!$A:$C,3,0)</f>
        <v>Eq9</v>
      </c>
      <c r="J21" s="70" t="str">
        <f>VLOOKUP(VLOOKUP($B21,'Paring list'!$A:$J,COLUMN(),0),Clubs!$A:$C,3,0)</f>
        <v>Eq22</v>
      </c>
    </row>
    <row r="22" spans="2:10" ht="19.5" customHeight="1" x14ac:dyDescent="0.35">
      <c r="B22" s="56" t="s">
        <v>73</v>
      </c>
      <c r="C22" s="57"/>
      <c r="D22" s="58"/>
      <c r="E22" s="59"/>
      <c r="F22" s="60"/>
      <c r="G22" s="61"/>
      <c r="H22" s="62"/>
      <c r="I22" s="63"/>
      <c r="J22" s="64"/>
    </row>
    <row r="23" spans="2:10" ht="19.5" customHeight="1" x14ac:dyDescent="0.35">
      <c r="B23" s="65" t="s">
        <v>28</v>
      </c>
      <c r="C23" s="57" t="s">
        <v>9</v>
      </c>
      <c r="D23" s="58" t="s">
        <v>10</v>
      </c>
      <c r="E23" s="59" t="s">
        <v>11</v>
      </c>
      <c r="F23" s="60" t="s">
        <v>12</v>
      </c>
      <c r="G23" s="66" t="s">
        <v>13</v>
      </c>
      <c r="H23" s="67" t="s">
        <v>14</v>
      </c>
      <c r="I23" s="63" t="s">
        <v>37</v>
      </c>
      <c r="J23" s="68" t="s">
        <v>38</v>
      </c>
    </row>
    <row r="24" spans="2:10" ht="19.5" customHeight="1" x14ac:dyDescent="0.35">
      <c r="B24" s="69">
        <v>13</v>
      </c>
      <c r="C24" s="70" t="str">
        <f>VLOOKUP(VLOOKUP($B24,'Paring list'!$A:$H,COLUMN(),0),Clubs!$A:$C,3,0)</f>
        <v>Eq11</v>
      </c>
      <c r="D24" s="70" t="str">
        <f>VLOOKUP(VLOOKUP($B24,'Paring list'!$A:$H,COLUMN(),0),Clubs!$A:$C,3,0)</f>
        <v>Eq5</v>
      </c>
      <c r="E24" s="70" t="str">
        <f>VLOOKUP(VLOOKUP($B24,'Paring list'!$A:$H,COLUMN(),0),Clubs!$A:$C,3,0)</f>
        <v>Eq17</v>
      </c>
      <c r="F24" s="70" t="str">
        <f>VLOOKUP(VLOOKUP($B24,'Paring list'!$A:$H,COLUMN(),0),Clubs!$A:$C,3,0)</f>
        <v>Eq8</v>
      </c>
      <c r="G24" s="70" t="str">
        <f>VLOOKUP(VLOOKUP($B24,'Paring list'!$A:$H,COLUMN(),0),Clubs!$A:$C,3,0)</f>
        <v>Eq1</v>
      </c>
      <c r="H24" s="70" t="str">
        <f>VLOOKUP(VLOOKUP($B24,'Paring list'!$A:$H,COLUMN(),0),Clubs!$A:$C,3,0)</f>
        <v>Eq22</v>
      </c>
      <c r="I24" s="70" t="str">
        <f>VLOOKUP(VLOOKUP($B24,'Paring list'!$A:$J,COLUMN(),0),Clubs!$A:$C,3,0)</f>
        <v>Eq9</v>
      </c>
      <c r="J24" s="70" t="str">
        <f>VLOOKUP(VLOOKUP($B24,'Paring list'!$A:$J,COLUMN(),0),Clubs!$A:$C,3,0)</f>
        <v>Eq23</v>
      </c>
    </row>
    <row r="25" spans="2:10" ht="19.5" customHeight="1" x14ac:dyDescent="0.35">
      <c r="B25" s="71">
        <v>14</v>
      </c>
      <c r="C25" s="72" t="str">
        <f>VLOOKUP(VLOOKUP($B25,'Paring list'!$A:$H,COLUMN(),0),Clubs!$A:$C,3,0)</f>
        <v>Eq24</v>
      </c>
      <c r="D25" s="72" t="str">
        <f>VLOOKUP(VLOOKUP($B25,'Paring list'!$A:$H,COLUMN(),0),Clubs!$A:$C,3,0)</f>
        <v>Eq20</v>
      </c>
      <c r="E25" s="72" t="str">
        <f>VLOOKUP(VLOOKUP($B25,'Paring list'!$A:$H,COLUMN(),0),Clubs!$A:$C,3,0)</f>
        <v>Eq2</v>
      </c>
      <c r="F25" s="72" t="str">
        <f>VLOOKUP(VLOOKUP($B25,'Paring list'!$A:$H,COLUMN(),0),Clubs!$A:$C,3,0)</f>
        <v>Eq13</v>
      </c>
      <c r="G25" s="72" t="str">
        <f>VLOOKUP(VLOOKUP($B25,'Paring list'!$A:$H,COLUMN(),0),Clubs!$A:$C,3,0)</f>
        <v>Eq10</v>
      </c>
      <c r="H25" s="72" t="str">
        <f>VLOOKUP(VLOOKUP($B25,'Paring list'!$A:$H,COLUMN(),0),Clubs!$A:$C,3,0)</f>
        <v>Eq3</v>
      </c>
      <c r="I25" s="72" t="str">
        <f>VLOOKUP(VLOOKUP($B25,'Paring list'!$A:$J,COLUMN(),0),Clubs!$A:$C,3,0)</f>
        <v>Eq21</v>
      </c>
      <c r="J25" s="72" t="str">
        <f>VLOOKUP(VLOOKUP($B25,'Paring list'!$A:$J,COLUMN(),0),Clubs!$A:$C,3,0)</f>
        <v>Eq7</v>
      </c>
    </row>
    <row r="26" spans="2:10" ht="19.5" customHeight="1" x14ac:dyDescent="0.35">
      <c r="B26" s="69">
        <v>15</v>
      </c>
      <c r="C26" s="70" t="str">
        <f>VLOOKUP(VLOOKUP($B26,'Paring list'!$A:$H,COLUMN(),0),Clubs!$A:$C,3,0)</f>
        <v>Eq16</v>
      </c>
      <c r="D26" s="70" t="str">
        <f>VLOOKUP(VLOOKUP($B26,'Paring list'!$A:$H,COLUMN(),0),Clubs!$A:$C,3,0)</f>
        <v>Eq15</v>
      </c>
      <c r="E26" s="70" t="str">
        <f>VLOOKUP(VLOOKUP($B26,'Paring list'!$A:$H,COLUMN(),0),Clubs!$A:$C,3,0)</f>
        <v>Eq14</v>
      </c>
      <c r="F26" s="70" t="str">
        <f>VLOOKUP(VLOOKUP($B26,'Paring list'!$A:$H,COLUMN(),0),Clubs!$A:$C,3,0)</f>
        <v>Eq19</v>
      </c>
      <c r="G26" s="70" t="str">
        <f>VLOOKUP(VLOOKUP($B26,'Paring list'!$A:$H,COLUMN(),0),Clubs!$A:$C,3,0)</f>
        <v>Eq18</v>
      </c>
      <c r="H26" s="70" t="str">
        <f>VLOOKUP(VLOOKUP($B26,'Paring list'!$A:$H,COLUMN(),0),Clubs!$A:$C,3,0)</f>
        <v>Eq12</v>
      </c>
      <c r="I26" s="70" t="str">
        <f>VLOOKUP(VLOOKUP($B26,'Paring list'!$A:$J,COLUMN(),0),Clubs!$A:$C,3,0)</f>
        <v>Eq6</v>
      </c>
      <c r="J26" s="70" t="str">
        <f>VLOOKUP(VLOOKUP($B26,'Paring list'!$A:$J,COLUMN(),0),Clubs!$A:$C,3,0)</f>
        <v>Eq4</v>
      </c>
    </row>
    <row r="27" spans="2:10" ht="19.5" customHeight="1" x14ac:dyDescent="0.35">
      <c r="B27" s="56" t="s">
        <v>74</v>
      </c>
      <c r="C27" s="57"/>
      <c r="D27" s="58"/>
      <c r="E27" s="59"/>
      <c r="F27" s="60"/>
      <c r="G27" s="61"/>
      <c r="H27" s="62"/>
      <c r="I27" s="63"/>
      <c r="J27" s="64"/>
    </row>
    <row r="28" spans="2:10" ht="19.5" customHeight="1" x14ac:dyDescent="0.35">
      <c r="B28" s="65" t="s">
        <v>28</v>
      </c>
      <c r="C28" s="57" t="s">
        <v>9</v>
      </c>
      <c r="D28" s="58" t="s">
        <v>10</v>
      </c>
      <c r="E28" s="59" t="s">
        <v>11</v>
      </c>
      <c r="F28" s="60" t="s">
        <v>12</v>
      </c>
      <c r="G28" s="66" t="s">
        <v>13</v>
      </c>
      <c r="H28" s="67" t="s">
        <v>14</v>
      </c>
      <c r="I28" s="63" t="s">
        <v>37</v>
      </c>
      <c r="J28" s="68" t="s">
        <v>38</v>
      </c>
    </row>
    <row r="29" spans="2:10" ht="19.5" customHeight="1" x14ac:dyDescent="0.35">
      <c r="B29" s="69">
        <v>16</v>
      </c>
      <c r="C29" s="70" t="str">
        <f>VLOOKUP(VLOOKUP($B29,'Paring list'!$A:$H,COLUMN(),0),Clubs!$A:$C,3,0)</f>
        <v>Eq6</v>
      </c>
      <c r="D29" s="70" t="str">
        <f>VLOOKUP(VLOOKUP($B29,'Paring list'!$A:$H,COLUMN(),0),Clubs!$A:$C,3,0)</f>
        <v>Eq11</v>
      </c>
      <c r="E29" s="70" t="str">
        <f>VLOOKUP(VLOOKUP($B29,'Paring list'!$A:$H,COLUMN(),0),Clubs!$A:$C,3,0)</f>
        <v>Eq7</v>
      </c>
      <c r="F29" s="70" t="str">
        <f>VLOOKUP(VLOOKUP($B29,'Paring list'!$A:$H,COLUMN(),0),Clubs!$A:$C,3,0)</f>
        <v>Eq14</v>
      </c>
      <c r="G29" s="70" t="str">
        <f>VLOOKUP(VLOOKUP($B29,'Paring list'!$A:$H,COLUMN(),0),Clubs!$A:$C,3,0)</f>
        <v>Eq20</v>
      </c>
      <c r="H29" s="70" t="str">
        <f>VLOOKUP(VLOOKUP($B29,'Paring list'!$A:$H,COLUMN(),0),Clubs!$A:$C,3,0)</f>
        <v>Eq16</v>
      </c>
      <c r="I29" s="70" t="str">
        <f>VLOOKUP(VLOOKUP($B29,'Paring list'!$A:$J,COLUMN(),0),Clubs!$A:$C,3,0)</f>
        <v>Eq24</v>
      </c>
      <c r="J29" s="70" t="str">
        <f>VLOOKUP(VLOOKUP($B29,'Paring list'!$A:$J,COLUMN(),0),Clubs!$A:$C,3,0)</f>
        <v>Eq9</v>
      </c>
    </row>
    <row r="30" spans="2:10" ht="19.5" customHeight="1" x14ac:dyDescent="0.35">
      <c r="B30" s="71">
        <v>17</v>
      </c>
      <c r="C30" s="72" t="str">
        <f>VLOOKUP(VLOOKUP($B30,'Paring list'!$A:$H,COLUMN(),0),Clubs!$A:$C,3,0)</f>
        <v>Eq15</v>
      </c>
      <c r="D30" s="72" t="str">
        <f>VLOOKUP(VLOOKUP($B30,'Paring list'!$A:$H,COLUMN(),0),Clubs!$A:$C,3,0)</f>
        <v>Eq22</v>
      </c>
      <c r="E30" s="72" t="str">
        <f>VLOOKUP(VLOOKUP($B30,'Paring list'!$A:$H,COLUMN(),0),Clubs!$A:$C,3,0)</f>
        <v>Eq13</v>
      </c>
      <c r="F30" s="72" t="str">
        <f>VLOOKUP(VLOOKUP($B30,'Paring list'!$A:$H,COLUMN(),0),Clubs!$A:$C,3,0)</f>
        <v>Eq23</v>
      </c>
      <c r="G30" s="72" t="str">
        <f>VLOOKUP(VLOOKUP($B30,'Paring list'!$A:$H,COLUMN(),0),Clubs!$A:$C,3,0)</f>
        <v>Eq8</v>
      </c>
      <c r="H30" s="72" t="str">
        <f>VLOOKUP(VLOOKUP($B30,'Paring list'!$A:$H,COLUMN(),0),Clubs!$A:$C,3,0)</f>
        <v>Eq18</v>
      </c>
      <c r="I30" s="72" t="str">
        <f>VLOOKUP(VLOOKUP($B30,'Paring list'!$A:$J,COLUMN(),0),Clubs!$A:$C,3,0)</f>
        <v>Eq4</v>
      </c>
      <c r="J30" s="72" t="str">
        <f>VLOOKUP(VLOOKUP($B30,'Paring list'!$A:$J,COLUMN(),0),Clubs!$A:$C,3,0)</f>
        <v>Eq3</v>
      </c>
    </row>
    <row r="31" spans="2:10" ht="19.8" customHeight="1" x14ac:dyDescent="0.35">
      <c r="B31" s="69">
        <v>18</v>
      </c>
      <c r="C31" s="70" t="str">
        <f>VLOOKUP(VLOOKUP($B31,'Paring list'!$A:$H,COLUMN(),0),Clubs!$A:$C,3,0)</f>
        <v>Eq12</v>
      </c>
      <c r="D31" s="70" t="str">
        <f>VLOOKUP(VLOOKUP($B31,'Paring list'!$A:$H,COLUMN(),0),Clubs!$A:$C,3,0)</f>
        <v>Eq10</v>
      </c>
      <c r="E31" s="70" t="str">
        <f>VLOOKUP(VLOOKUP($B31,'Paring list'!$A:$H,COLUMN(),0),Clubs!$A:$C,3,0)</f>
        <v>Eq5</v>
      </c>
      <c r="F31" s="70" t="str">
        <f>VLOOKUP(VLOOKUP($B31,'Paring list'!$A:$H,COLUMN(),0),Clubs!$A:$C,3,0)</f>
        <v>Eq2</v>
      </c>
      <c r="G31" s="70" t="str">
        <f>VLOOKUP(VLOOKUP($B31,'Paring list'!$A:$H,COLUMN(),0),Clubs!$A:$C,3,0)</f>
        <v>Eq19</v>
      </c>
      <c r="H31" s="70" t="str">
        <f>VLOOKUP(VLOOKUP($B31,'Paring list'!$A:$H,COLUMN(),0),Clubs!$A:$C,3,0)</f>
        <v>Eq1</v>
      </c>
      <c r="I31" s="70" t="str">
        <f>VLOOKUP(VLOOKUP($B31,'Paring list'!$A:$J,COLUMN(),0),Clubs!$A:$C,3,0)</f>
        <v>Eq17</v>
      </c>
      <c r="J31" s="70" t="str">
        <f>VLOOKUP(VLOOKUP($B31,'Paring list'!$A:$J,COLUMN(),0),Clubs!$A:$C,3,0)</f>
        <v>Eq21</v>
      </c>
    </row>
    <row r="32" spans="2:10" ht="19.8" customHeight="1" x14ac:dyDescent="0.35">
      <c r="B32" s="56" t="s">
        <v>75</v>
      </c>
      <c r="C32" s="57"/>
      <c r="D32" s="58"/>
      <c r="E32" s="59"/>
      <c r="F32" s="60"/>
      <c r="G32" s="61"/>
      <c r="H32" s="62"/>
      <c r="I32" s="63"/>
      <c r="J32" s="64"/>
    </row>
    <row r="33" spans="2:10" ht="19.8" customHeight="1" x14ac:dyDescent="0.35">
      <c r="B33" s="65" t="s">
        <v>28</v>
      </c>
      <c r="C33" s="57" t="s">
        <v>9</v>
      </c>
      <c r="D33" s="58" t="s">
        <v>10</v>
      </c>
      <c r="E33" s="59" t="s">
        <v>11</v>
      </c>
      <c r="F33" s="60" t="s">
        <v>12</v>
      </c>
      <c r="G33" s="66" t="s">
        <v>13</v>
      </c>
      <c r="H33" s="67" t="s">
        <v>14</v>
      </c>
      <c r="I33" s="63" t="s">
        <v>37</v>
      </c>
      <c r="J33" s="68" t="s">
        <v>38</v>
      </c>
    </row>
    <row r="34" spans="2:10" ht="19.5" customHeight="1" x14ac:dyDescent="0.35">
      <c r="B34" s="69">
        <v>19</v>
      </c>
      <c r="C34" s="70" t="str">
        <f>VLOOKUP(VLOOKUP($B34,'Paring list'!$A:$H,COLUMN(),0),Clubs!$A:$C,3,0)</f>
        <v>Eq3</v>
      </c>
      <c r="D34" s="70" t="str">
        <f>VLOOKUP(VLOOKUP($B34,'Paring list'!$A:$H,COLUMN(),0),Clubs!$A:$C,3,0)</f>
        <v>Eq8</v>
      </c>
      <c r="E34" s="70" t="str">
        <f>VLOOKUP(VLOOKUP($B34,'Paring list'!$A:$H,COLUMN(),0),Clubs!$A:$C,3,0)</f>
        <v>Eq22</v>
      </c>
      <c r="F34" s="70" t="str">
        <f>VLOOKUP(VLOOKUP($B34,'Paring list'!$A:$H,COLUMN(),0),Clubs!$A:$C,3,0)</f>
        <v>Eq2</v>
      </c>
      <c r="G34" s="70" t="str">
        <f>VLOOKUP(VLOOKUP($B34,'Paring list'!$A:$H,COLUMN(),0),Clubs!$A:$C,3,0)</f>
        <v>Eq24</v>
      </c>
      <c r="H34" s="70" t="str">
        <f>VLOOKUP(VLOOKUP($B34,'Paring list'!$A:$H,COLUMN(),0),Clubs!$A:$C,3,0)</f>
        <v>Eq19</v>
      </c>
      <c r="I34" s="70" t="str">
        <f>VLOOKUP(VLOOKUP($B34,'Paring list'!$A:$J,COLUMN(),0),Clubs!$A:$C,3,0)</f>
        <v>Eq14</v>
      </c>
      <c r="J34" s="70" t="str">
        <f>VLOOKUP(VLOOKUP($B34,'Paring list'!$A:$J,COLUMN(),0),Clubs!$A:$C,3,0)</f>
        <v>Eq17</v>
      </c>
    </row>
    <row r="35" spans="2:10" ht="19.5" customHeight="1" x14ac:dyDescent="0.35">
      <c r="B35" s="71">
        <v>20</v>
      </c>
      <c r="C35" s="72" t="str">
        <f>VLOOKUP(VLOOKUP($B35,'Paring list'!$A:$H,COLUMN(),0),Clubs!$A:$C,3,0)</f>
        <v>Eq16</v>
      </c>
      <c r="D35" s="72" t="str">
        <f>VLOOKUP(VLOOKUP($B35,'Paring list'!$A:$H,COLUMN(),0),Clubs!$A:$C,3,0)</f>
        <v>Eq13</v>
      </c>
      <c r="E35" s="72" t="str">
        <f>VLOOKUP(VLOOKUP($B35,'Paring list'!$A:$H,COLUMN(),0),Clubs!$A:$C,3,0)</f>
        <v>Eq6</v>
      </c>
      <c r="F35" s="72" t="str">
        <f>VLOOKUP(VLOOKUP($B35,'Paring list'!$A:$H,COLUMN(),0),Clubs!$A:$C,3,0)</f>
        <v>Eq18</v>
      </c>
      <c r="G35" s="72" t="str">
        <f>VLOOKUP(VLOOKUP($B35,'Paring list'!$A:$H,COLUMN(),0),Clubs!$A:$C,3,0)</f>
        <v>Eq11</v>
      </c>
      <c r="H35" s="72" t="str">
        <f>VLOOKUP(VLOOKUP($B35,'Paring list'!$A:$H,COLUMN(),0),Clubs!$A:$C,3,0)</f>
        <v>Eq23</v>
      </c>
      <c r="I35" s="72" t="str">
        <f>VLOOKUP(VLOOKUP($B35,'Paring list'!$A:$J,COLUMN(),0),Clubs!$A:$C,3,0)</f>
        <v>Eq1</v>
      </c>
      <c r="J35" s="72" t="str">
        <f>VLOOKUP(VLOOKUP($B35,'Paring list'!$A:$J,COLUMN(),0),Clubs!$A:$C,3,0)</f>
        <v>Eq10</v>
      </c>
    </row>
    <row r="36" spans="2:10" ht="19.5" customHeight="1" x14ac:dyDescent="0.35">
      <c r="B36" s="69">
        <v>21</v>
      </c>
      <c r="C36" s="70" t="str">
        <f>VLOOKUP(VLOOKUP($B36,'Paring list'!$A:$H,COLUMN(),0),Clubs!$A:$C,3,0)</f>
        <v>Eq21</v>
      </c>
      <c r="D36" s="70" t="str">
        <f>VLOOKUP(VLOOKUP($B36,'Paring list'!$A:$H,COLUMN(),0),Clubs!$A:$C,3,0)</f>
        <v>Eq12</v>
      </c>
      <c r="E36" s="70" t="str">
        <f>VLOOKUP(VLOOKUP($B36,'Paring list'!$A:$H,COLUMN(),0),Clubs!$A:$C,3,0)</f>
        <v>Eq20</v>
      </c>
      <c r="F36" s="70" t="str">
        <f>VLOOKUP(VLOOKUP($B36,'Paring list'!$A:$H,COLUMN(),0),Clubs!$A:$C,3,0)</f>
        <v>Eq9</v>
      </c>
      <c r="G36" s="70" t="str">
        <f>VLOOKUP(VLOOKUP($B36,'Paring list'!$A:$H,COLUMN(),0),Clubs!$A:$C,3,0)</f>
        <v>Eq7</v>
      </c>
      <c r="H36" s="70" t="str">
        <f>VLOOKUP(VLOOKUP($B36,'Paring list'!$A:$H,COLUMN(),0),Clubs!$A:$C,3,0)</f>
        <v>Eq15</v>
      </c>
      <c r="I36" s="70" t="str">
        <f>VLOOKUP(VLOOKUP($B36,'Paring list'!$A:$J,COLUMN(),0),Clubs!$A:$C,3,0)</f>
        <v>Eq5</v>
      </c>
      <c r="J36" s="70" t="str">
        <f>VLOOKUP(VLOOKUP($B36,'Paring list'!$A:$J,COLUMN(),0),Clubs!$A:$C,3,0)</f>
        <v>Eq4</v>
      </c>
    </row>
    <row r="37" spans="2:10" ht="19.5" customHeight="1" x14ac:dyDescent="0.35">
      <c r="B37" s="56" t="s">
        <v>76</v>
      </c>
      <c r="C37" s="57"/>
      <c r="D37" s="58"/>
      <c r="E37" s="59"/>
      <c r="F37" s="60"/>
      <c r="G37" s="61"/>
      <c r="H37" s="62"/>
      <c r="I37" s="63"/>
      <c r="J37" s="64"/>
    </row>
    <row r="38" spans="2:10" ht="19.5" customHeight="1" x14ac:dyDescent="0.35">
      <c r="B38" s="65" t="s">
        <v>28</v>
      </c>
      <c r="C38" s="57" t="s">
        <v>9</v>
      </c>
      <c r="D38" s="58" t="s">
        <v>10</v>
      </c>
      <c r="E38" s="59" t="s">
        <v>11</v>
      </c>
      <c r="F38" s="60" t="s">
        <v>12</v>
      </c>
      <c r="G38" s="66" t="s">
        <v>13</v>
      </c>
      <c r="H38" s="67" t="s">
        <v>14</v>
      </c>
      <c r="I38" s="63" t="s">
        <v>37</v>
      </c>
      <c r="J38" s="68" t="s">
        <v>38</v>
      </c>
    </row>
    <row r="39" spans="2:10" ht="19.5" customHeight="1" x14ac:dyDescent="0.35">
      <c r="B39" s="69">
        <v>22</v>
      </c>
      <c r="C39" s="70" t="str">
        <f>VLOOKUP(VLOOKUP($B39,'Paring list'!$A:$H,COLUMN(),0),Clubs!$A:$C,3,0)</f>
        <v>Eq24</v>
      </c>
      <c r="D39" s="70" t="str">
        <f>VLOOKUP(VLOOKUP($B39,'Paring list'!$A:$H,COLUMN(),0),Clubs!$A:$C,3,0)</f>
        <v>Eq6</v>
      </c>
      <c r="E39" s="70" t="str">
        <f>VLOOKUP(VLOOKUP($B39,'Paring list'!$A:$H,COLUMN(),0),Clubs!$A:$C,3,0)</f>
        <v>Eq15</v>
      </c>
      <c r="F39" s="70" t="str">
        <f>VLOOKUP(VLOOKUP($B39,'Paring list'!$A:$H,COLUMN(),0),Clubs!$A:$C,3,0)</f>
        <v>Eq8</v>
      </c>
      <c r="G39" s="70" t="str">
        <f>VLOOKUP(VLOOKUP($B39,'Paring list'!$A:$H,COLUMN(),0),Clubs!$A:$C,3,0)</f>
        <v>Eq2</v>
      </c>
      <c r="H39" s="70" t="str">
        <f>VLOOKUP(VLOOKUP($B39,'Paring list'!$A:$H,COLUMN(),0),Clubs!$A:$C,3,0)</f>
        <v>Eq21</v>
      </c>
      <c r="I39" s="70" t="str">
        <f>VLOOKUP(VLOOKUP($B39,'Paring list'!$A:$J,COLUMN(),0),Clubs!$A:$C,3,0)</f>
        <v>Eq7</v>
      </c>
      <c r="J39" s="70" t="str">
        <f>VLOOKUP(VLOOKUP($B39,'Paring list'!$A:$J,COLUMN(),0),Clubs!$A:$C,3,0)</f>
        <v>Eq1</v>
      </c>
    </row>
    <row r="40" spans="2:10" ht="19.5" customHeight="1" x14ac:dyDescent="0.35">
      <c r="B40" s="71">
        <v>23</v>
      </c>
      <c r="C40" s="72" t="str">
        <f>VLOOKUP(VLOOKUP($B40,'Paring list'!$A:$H,COLUMN(),0),Clubs!$A:$C,3,0)</f>
        <v>Eq13</v>
      </c>
      <c r="D40" s="72" t="str">
        <f>VLOOKUP(VLOOKUP($B40,'Paring list'!$A:$H,COLUMN(),0),Clubs!$A:$C,3,0)</f>
        <v>Eq11</v>
      </c>
      <c r="E40" s="72" t="str">
        <f>VLOOKUP(VLOOKUP($B40,'Paring list'!$A:$H,COLUMN(),0),Clubs!$A:$C,3,0)</f>
        <v>Eq5</v>
      </c>
      <c r="F40" s="72" t="str">
        <f>VLOOKUP(VLOOKUP($B40,'Paring list'!$A:$H,COLUMN(),0),Clubs!$A:$C,3,0)</f>
        <v>Eq20</v>
      </c>
      <c r="G40" s="72" t="str">
        <f>VLOOKUP(VLOOKUP($B40,'Paring list'!$A:$H,COLUMN(),0),Clubs!$A:$C,3,0)</f>
        <v>Eq4</v>
      </c>
      <c r="H40" s="72" t="str">
        <f>VLOOKUP(VLOOKUP($B40,'Paring list'!$A:$H,COLUMN(),0),Clubs!$A:$C,3,0)</f>
        <v>Eq17</v>
      </c>
      <c r="I40" s="72" t="str">
        <f>VLOOKUP(VLOOKUP($B40,'Paring list'!$A:$J,COLUMN(),0),Clubs!$A:$C,3,0)</f>
        <v>Eq18</v>
      </c>
      <c r="J40" s="72" t="str">
        <f>VLOOKUP(VLOOKUP($B40,'Paring list'!$A:$J,COLUMN(),0),Clubs!$A:$C,3,0)</f>
        <v>Eq14</v>
      </c>
    </row>
    <row r="41" spans="2:10" ht="19.5" customHeight="1" x14ac:dyDescent="0.35">
      <c r="B41" s="69">
        <v>24</v>
      </c>
      <c r="C41" s="70" t="str">
        <f>VLOOKUP(VLOOKUP($B41,'Paring list'!$A:$H,COLUMN(),0),Clubs!$A:$C,3,0)</f>
        <v>Eq9</v>
      </c>
      <c r="D41" s="70" t="str">
        <f>VLOOKUP(VLOOKUP($B41,'Paring list'!$A:$H,COLUMN(),0),Clubs!$A:$C,3,0)</f>
        <v>Eq3</v>
      </c>
      <c r="E41" s="70" t="str">
        <f>VLOOKUP(VLOOKUP($B41,'Paring list'!$A:$H,COLUMN(),0),Clubs!$A:$C,3,0)</f>
        <v>Eq12</v>
      </c>
      <c r="F41" s="70" t="str">
        <f>VLOOKUP(VLOOKUP($B41,'Paring list'!$A:$H,COLUMN(),0),Clubs!$A:$C,3,0)</f>
        <v>Eq10</v>
      </c>
      <c r="G41" s="70" t="str">
        <f>VLOOKUP(VLOOKUP($B41,'Paring list'!$A:$H,COLUMN(),0),Clubs!$A:$C,3,0)</f>
        <v>Eq23</v>
      </c>
      <c r="H41" s="70" t="str">
        <f>VLOOKUP(VLOOKUP($B41,'Paring list'!$A:$H,COLUMN(),0),Clubs!$A:$C,3,0)</f>
        <v>Eq22</v>
      </c>
      <c r="I41" s="70" t="str">
        <f>VLOOKUP(VLOOKUP($B41,'Paring list'!$A:$J,COLUMN(),0),Clubs!$A:$C,3,0)</f>
        <v>Eq16</v>
      </c>
      <c r="J41" s="70" t="str">
        <f>VLOOKUP(VLOOKUP($B41,'Paring list'!$A:$J,COLUMN(),0),Clubs!$A:$C,3,0)</f>
        <v>Eq19</v>
      </c>
    </row>
    <row r="42" spans="2:10" ht="19.5" customHeight="1" x14ac:dyDescent="0.35">
      <c r="B42" s="56" t="s">
        <v>77</v>
      </c>
      <c r="C42" s="57"/>
      <c r="D42" s="58"/>
      <c r="E42" s="59"/>
      <c r="F42" s="60"/>
      <c r="G42" s="61"/>
      <c r="H42" s="62"/>
      <c r="I42" s="63"/>
      <c r="J42" s="64"/>
    </row>
    <row r="43" spans="2:10" ht="19.5" customHeight="1" x14ac:dyDescent="0.35">
      <c r="B43" s="65" t="s">
        <v>28</v>
      </c>
      <c r="C43" s="57" t="s">
        <v>9</v>
      </c>
      <c r="D43" s="58" t="s">
        <v>10</v>
      </c>
      <c r="E43" s="59" t="s">
        <v>11</v>
      </c>
      <c r="F43" s="60" t="s">
        <v>12</v>
      </c>
      <c r="G43" s="66" t="s">
        <v>13</v>
      </c>
      <c r="H43" s="67" t="s">
        <v>14</v>
      </c>
      <c r="I43" s="63" t="s">
        <v>37</v>
      </c>
      <c r="J43" s="68" t="s">
        <v>38</v>
      </c>
    </row>
    <row r="44" spans="2:10" ht="19.5" customHeight="1" x14ac:dyDescent="0.35">
      <c r="B44" s="69">
        <v>25</v>
      </c>
      <c r="C44" s="70" t="str">
        <f>VLOOKUP(VLOOKUP($B44,'Paring list'!$A:$H,COLUMN(),0),Clubs!$A:$C,3,0)</f>
        <v>Eq1</v>
      </c>
      <c r="D44" s="70" t="str">
        <f>VLOOKUP(VLOOKUP($B44,'Paring list'!$A:$H,COLUMN(),0),Clubs!$A:$C,3,0)</f>
        <v>Eq14</v>
      </c>
      <c r="E44" s="70" t="str">
        <f>VLOOKUP(VLOOKUP($B44,'Paring list'!$A:$H,COLUMN(),0),Clubs!$A:$C,3,0)</f>
        <v>Eq18</v>
      </c>
      <c r="F44" s="70" t="str">
        <f>VLOOKUP(VLOOKUP($B44,'Paring list'!$A:$H,COLUMN(),0),Clubs!$A:$C,3,0)</f>
        <v>Eq7</v>
      </c>
      <c r="G44" s="70" t="str">
        <f>VLOOKUP(VLOOKUP($B44,'Paring list'!$A:$H,COLUMN(),0),Clubs!$A:$C,3,0)</f>
        <v>Eq12</v>
      </c>
      <c r="H44" s="70" t="str">
        <f>VLOOKUP(VLOOKUP($B44,'Paring list'!$A:$H,COLUMN(),0),Clubs!$A:$C,3,0)</f>
        <v>Eq22</v>
      </c>
      <c r="I44" s="70" t="str">
        <f>VLOOKUP(VLOOKUP($B44,'Paring list'!$A:$J,COLUMN(),0),Clubs!$A:$C,3,0)</f>
        <v>Eq10</v>
      </c>
      <c r="J44" s="70" t="str">
        <f>VLOOKUP(VLOOKUP($B44,'Paring list'!$A:$J,COLUMN(),0),Clubs!$A:$C,3,0)</f>
        <v>Eq4</v>
      </c>
    </row>
    <row r="45" spans="2:10" ht="19.5" customHeight="1" x14ac:dyDescent="0.35">
      <c r="B45" s="71">
        <v>26</v>
      </c>
      <c r="C45" s="72" t="str">
        <f>VLOOKUP(VLOOKUP($B45,'Paring list'!$A:$H,COLUMN(),0),Clubs!$A:$C,3,0)</f>
        <v>Eq19</v>
      </c>
      <c r="D45" s="72" t="str">
        <f>VLOOKUP(VLOOKUP($B45,'Paring list'!$A:$H,COLUMN(),0),Clubs!$A:$C,3,0)</f>
        <v>Eq13</v>
      </c>
      <c r="E45" s="72" t="str">
        <f>VLOOKUP(VLOOKUP($B45,'Paring list'!$A:$H,COLUMN(),0),Clubs!$A:$C,3,0)</f>
        <v>Eq3</v>
      </c>
      <c r="F45" s="72" t="str">
        <f>VLOOKUP(VLOOKUP($B45,'Paring list'!$A:$H,COLUMN(),0),Clubs!$A:$C,3,0)</f>
        <v>Eq15</v>
      </c>
      <c r="G45" s="72" t="str">
        <f>VLOOKUP(VLOOKUP($B45,'Paring list'!$A:$H,COLUMN(),0),Clubs!$A:$C,3,0)</f>
        <v>Eq21</v>
      </c>
      <c r="H45" s="72" t="str">
        <f>VLOOKUP(VLOOKUP($B45,'Paring list'!$A:$H,COLUMN(),0),Clubs!$A:$C,3,0)</f>
        <v>Eq11</v>
      </c>
      <c r="I45" s="72" t="str">
        <f>VLOOKUP(VLOOKUP($B45,'Paring list'!$A:$J,COLUMN(),0),Clubs!$A:$C,3,0)</f>
        <v>Eq9</v>
      </c>
      <c r="J45" s="72" t="str">
        <f>VLOOKUP(VLOOKUP($B45,'Paring list'!$A:$J,COLUMN(),0),Clubs!$A:$C,3,0)</f>
        <v>Eq24</v>
      </c>
    </row>
    <row r="46" spans="2:10" ht="19.5" customHeight="1" x14ac:dyDescent="0.35">
      <c r="B46" s="69">
        <v>27</v>
      </c>
      <c r="C46" s="70" t="str">
        <f>VLOOKUP(VLOOKUP($B46,'Paring list'!$A:$H,COLUMN(),0),Clubs!$A:$C,3,0)</f>
        <v>Eq23</v>
      </c>
      <c r="D46" s="70" t="str">
        <f>VLOOKUP(VLOOKUP($B46,'Paring list'!$A:$H,COLUMN(),0),Clubs!$A:$C,3,0)</f>
        <v>Eq20</v>
      </c>
      <c r="E46" s="70" t="str">
        <f>VLOOKUP(VLOOKUP($B46,'Paring list'!$A:$H,COLUMN(),0),Clubs!$A:$C,3,0)</f>
        <v>Eq17</v>
      </c>
      <c r="F46" s="70" t="str">
        <f>VLOOKUP(VLOOKUP($B46,'Paring list'!$A:$H,COLUMN(),0),Clubs!$A:$C,3,0)</f>
        <v>Eq6</v>
      </c>
      <c r="G46" s="70" t="str">
        <f>VLOOKUP(VLOOKUP($B46,'Paring list'!$A:$H,COLUMN(),0),Clubs!$A:$C,3,0)</f>
        <v>Eq8</v>
      </c>
      <c r="H46" s="70" t="str">
        <f>VLOOKUP(VLOOKUP($B46,'Paring list'!$A:$H,COLUMN(),0),Clubs!$A:$C,3,0)</f>
        <v>Eq5</v>
      </c>
      <c r="I46" s="70" t="str">
        <f>VLOOKUP(VLOOKUP($B46,'Paring list'!$A:$J,COLUMN(),0),Clubs!$A:$C,3,0)</f>
        <v>Eq2</v>
      </c>
      <c r="J46" s="70" t="str">
        <f>VLOOKUP(VLOOKUP($B46,'Paring list'!$A:$J,COLUMN(),0),Clubs!$A:$C,3,0)</f>
        <v>Eq16</v>
      </c>
    </row>
    <row r="47" spans="2:10" ht="19.5" customHeight="1" x14ac:dyDescent="0.35">
      <c r="B47" s="56" t="s">
        <v>78</v>
      </c>
      <c r="C47" s="57"/>
      <c r="D47" s="58"/>
      <c r="E47" s="59"/>
      <c r="F47" s="60"/>
      <c r="G47" s="61"/>
      <c r="H47" s="62"/>
      <c r="I47" s="63"/>
      <c r="J47" s="64"/>
    </row>
    <row r="48" spans="2:10" ht="19.5" customHeight="1" x14ac:dyDescent="0.35">
      <c r="B48" s="65" t="s">
        <v>28</v>
      </c>
      <c r="C48" s="57" t="s">
        <v>9</v>
      </c>
      <c r="D48" s="58" t="s">
        <v>10</v>
      </c>
      <c r="E48" s="59" t="s">
        <v>11</v>
      </c>
      <c r="F48" s="60" t="s">
        <v>12</v>
      </c>
      <c r="G48" s="66" t="s">
        <v>13</v>
      </c>
      <c r="H48" s="67" t="s">
        <v>14</v>
      </c>
      <c r="I48" s="63" t="s">
        <v>37</v>
      </c>
      <c r="J48" s="68" t="s">
        <v>38</v>
      </c>
    </row>
    <row r="49" spans="2:10" ht="19.5" customHeight="1" x14ac:dyDescent="0.35">
      <c r="B49" s="69">
        <v>28</v>
      </c>
      <c r="C49" s="70" t="str">
        <f>VLOOKUP(VLOOKUP($B49,'Paring list'!$A:$H,COLUMN(),0),Clubs!$A:$C,3,0)</f>
        <v>Eq18</v>
      </c>
      <c r="D49" s="70" t="str">
        <f>VLOOKUP(VLOOKUP($B49,'Paring list'!$A:$H,COLUMN(),0),Clubs!$A:$C,3,0)</f>
        <v>Eq24</v>
      </c>
      <c r="E49" s="70" t="str">
        <f>VLOOKUP(VLOOKUP($B49,'Paring list'!$A:$H,COLUMN(),0),Clubs!$A:$C,3,0)</f>
        <v>Eq12</v>
      </c>
      <c r="F49" s="70" t="str">
        <f>VLOOKUP(VLOOKUP($B49,'Paring list'!$A:$H,COLUMN(),0),Clubs!$A:$C,3,0)</f>
        <v>Eq17</v>
      </c>
      <c r="G49" s="70" t="str">
        <f>VLOOKUP(VLOOKUP($B49,'Paring list'!$A:$H,COLUMN(),0),Clubs!$A:$C,3,0)</f>
        <v>Eq3</v>
      </c>
      <c r="H49" s="70" t="str">
        <f>VLOOKUP(VLOOKUP($B49,'Paring list'!$A:$H,COLUMN(),0),Clubs!$A:$C,3,0)</f>
        <v>Eq9</v>
      </c>
      <c r="I49" s="70" t="str">
        <f>VLOOKUP(VLOOKUP($B49,'Paring list'!$A:$J,COLUMN(),0),Clubs!$A:$C,3,0)</f>
        <v>Eq21</v>
      </c>
      <c r="J49" s="70" t="str">
        <f>VLOOKUP(VLOOKUP($B49,'Paring list'!$A:$J,COLUMN(),0),Clubs!$A:$C,3,0)</f>
        <v>Eq6</v>
      </c>
    </row>
    <row r="50" spans="2:10" ht="19.5" customHeight="1" x14ac:dyDescent="0.35">
      <c r="B50" s="71">
        <v>29</v>
      </c>
      <c r="C50" s="72" t="str">
        <f>VLOOKUP(VLOOKUP($B50,'Paring list'!$A:$H,COLUMN(),0),Clubs!$A:$C,3,0)</f>
        <v>Eq5</v>
      </c>
      <c r="D50" s="72" t="str">
        <f>VLOOKUP(VLOOKUP($B50,'Paring list'!$A:$H,COLUMN(),0),Clubs!$A:$C,3,0)</f>
        <v>Eq1</v>
      </c>
      <c r="E50" s="72" t="str">
        <f>VLOOKUP(VLOOKUP($B50,'Paring list'!$A:$H,COLUMN(),0),Clubs!$A:$C,3,0)</f>
        <v>Eq16</v>
      </c>
      <c r="F50" s="72" t="str">
        <f>VLOOKUP(VLOOKUP($B50,'Paring list'!$A:$H,COLUMN(),0),Clubs!$A:$C,3,0)</f>
        <v>Eq22</v>
      </c>
      <c r="G50" s="72" t="str">
        <f>VLOOKUP(VLOOKUP($B50,'Paring list'!$A:$H,COLUMN(),0),Clubs!$A:$C,3,0)</f>
        <v>Eq15</v>
      </c>
      <c r="H50" s="72" t="str">
        <f>VLOOKUP(VLOOKUP($B50,'Paring list'!$A:$H,COLUMN(),0),Clubs!$A:$C,3,0)</f>
        <v>Eq2</v>
      </c>
      <c r="I50" s="72" t="str">
        <f>VLOOKUP(VLOOKUP($B50,'Paring list'!$A:$J,COLUMN(),0),Clubs!$A:$C,3,0)</f>
        <v>Eq11</v>
      </c>
      <c r="J50" s="72" t="str">
        <f>VLOOKUP(VLOOKUP($B50,'Paring list'!$A:$J,COLUMN(),0),Clubs!$A:$C,3,0)</f>
        <v>Eq14</v>
      </c>
    </row>
    <row r="51" spans="2:10" ht="19.5" customHeight="1" x14ac:dyDescent="0.35">
      <c r="B51" s="69">
        <v>30</v>
      </c>
      <c r="C51" s="70" t="str">
        <f>VLOOKUP(VLOOKUP($B51,'Paring list'!$A:$H,COLUMN(),0),Clubs!$A:$C,3,0)</f>
        <v>Eq20</v>
      </c>
      <c r="D51" s="70" t="str">
        <f>VLOOKUP(VLOOKUP($B51,'Paring list'!$A:$H,COLUMN(),0),Clubs!$A:$C,3,0)</f>
        <v>Eq23</v>
      </c>
      <c r="E51" s="70" t="str">
        <f>VLOOKUP(VLOOKUP($B51,'Paring list'!$A:$H,COLUMN(),0),Clubs!$A:$C,3,0)</f>
        <v>Eq19</v>
      </c>
      <c r="F51" s="70" t="str">
        <f>VLOOKUP(VLOOKUP($B51,'Paring list'!$A:$H,COLUMN(),0),Clubs!$A:$C,3,0)</f>
        <v>Eq4</v>
      </c>
      <c r="G51" s="70" t="str">
        <f>VLOOKUP(VLOOKUP($B51,'Paring list'!$A:$H,COLUMN(),0),Clubs!$A:$C,3,0)</f>
        <v>Eq10</v>
      </c>
      <c r="H51" s="70" t="str">
        <f>VLOOKUP(VLOOKUP($B51,'Paring list'!$A:$H,COLUMN(),0),Clubs!$A:$C,3,0)</f>
        <v>Eq8</v>
      </c>
      <c r="I51" s="70" t="str">
        <f>VLOOKUP(VLOOKUP($B51,'Paring list'!$A:$J,COLUMN(),0),Clubs!$A:$C,3,0)</f>
        <v>Eq7</v>
      </c>
      <c r="J51" s="70" t="str">
        <f>VLOOKUP(VLOOKUP($B51,'Paring list'!$A:$J,COLUMN(),0),Clubs!$A:$C,3,0)</f>
        <v>Eq13</v>
      </c>
    </row>
    <row r="52" spans="2:10" ht="19.5" customHeight="1" x14ac:dyDescent="0.35">
      <c r="B52" s="56" t="s">
        <v>79</v>
      </c>
      <c r="C52" s="57"/>
      <c r="D52" s="58"/>
      <c r="E52" s="59"/>
      <c r="F52" s="60"/>
      <c r="G52" s="61"/>
      <c r="H52" s="62"/>
      <c r="I52" s="63"/>
      <c r="J52" s="64"/>
    </row>
    <row r="53" spans="2:10" ht="19.5" customHeight="1" x14ac:dyDescent="0.35">
      <c r="B53" s="65" t="s">
        <v>28</v>
      </c>
      <c r="C53" s="57" t="s">
        <v>9</v>
      </c>
      <c r="D53" s="58" t="s">
        <v>10</v>
      </c>
      <c r="E53" s="59" t="s">
        <v>11</v>
      </c>
      <c r="F53" s="60" t="s">
        <v>12</v>
      </c>
      <c r="G53" s="66" t="s">
        <v>13</v>
      </c>
      <c r="H53" s="67" t="s">
        <v>14</v>
      </c>
      <c r="I53" s="63" t="s">
        <v>37</v>
      </c>
      <c r="J53" s="68" t="s">
        <v>38</v>
      </c>
    </row>
    <row r="54" spans="2:10" ht="19.5" customHeight="1" x14ac:dyDescent="0.35">
      <c r="B54" s="69">
        <v>31</v>
      </c>
      <c r="C54" s="70" t="str">
        <f>VLOOKUP(VLOOKUP($B54,'Paring list'!$A:$H,COLUMN(),0),Clubs!$A:$C,3,0)</f>
        <v>Eq11</v>
      </c>
      <c r="D54" s="70" t="str">
        <f>VLOOKUP(VLOOKUP($B54,'Paring list'!$A:$H,COLUMN(),0),Clubs!$A:$C,3,0)</f>
        <v>Eq22</v>
      </c>
      <c r="E54" s="70" t="str">
        <f>VLOOKUP(VLOOKUP($B54,'Paring list'!$A:$H,COLUMN(),0),Clubs!$A:$C,3,0)</f>
        <v>Eq21</v>
      </c>
      <c r="F54" s="70" t="str">
        <f>VLOOKUP(VLOOKUP($B54,'Paring list'!$A:$H,COLUMN(),0),Clubs!$A:$C,3,0)</f>
        <v>Eq16</v>
      </c>
      <c r="G54" s="70" t="str">
        <f>VLOOKUP(VLOOKUP($B54,'Paring list'!$A:$H,COLUMN(),0),Clubs!$A:$C,3,0)</f>
        <v>Eq12</v>
      </c>
      <c r="H54" s="70" t="str">
        <f>VLOOKUP(VLOOKUP($B54,'Paring list'!$A:$H,COLUMN(),0),Clubs!$A:$C,3,0)</f>
        <v>Eq4</v>
      </c>
      <c r="I54" s="70" t="str">
        <f>VLOOKUP(VLOOKUP($B54,'Paring list'!$A:$J,COLUMN(),0),Clubs!$A:$C,3,0)</f>
        <v>Eq8</v>
      </c>
      <c r="J54" s="70" t="str">
        <f>VLOOKUP(VLOOKUP($B54,'Paring list'!$A:$J,COLUMN(),0),Clubs!$A:$C,3,0)</f>
        <v>Eq6</v>
      </c>
    </row>
    <row r="55" spans="2:10" ht="19.5" customHeight="1" x14ac:dyDescent="0.35">
      <c r="B55" s="71">
        <v>32</v>
      </c>
      <c r="C55" s="72" t="str">
        <f>VLOOKUP(VLOOKUP($B55,'Paring list'!$A:$H,COLUMN(),0),Clubs!$A:$C,3,0)</f>
        <v>Eq14</v>
      </c>
      <c r="D55" s="72" t="str">
        <f>VLOOKUP(VLOOKUP($B55,'Paring list'!$A:$H,COLUMN(),0),Clubs!$A:$C,3,0)</f>
        <v>Eq7</v>
      </c>
      <c r="E55" s="72" t="str">
        <f>VLOOKUP(VLOOKUP($B55,'Paring list'!$A:$H,COLUMN(),0),Clubs!$A:$C,3,0)</f>
        <v>Eq1</v>
      </c>
      <c r="F55" s="72" t="str">
        <f>VLOOKUP(VLOOKUP($B55,'Paring list'!$A:$H,COLUMN(),0),Clubs!$A:$C,3,0)</f>
        <v>Eq3</v>
      </c>
      <c r="G55" s="72" t="str">
        <f>VLOOKUP(VLOOKUP($B55,'Paring list'!$A:$H,COLUMN(),0),Clubs!$A:$C,3,0)</f>
        <v>Eq23</v>
      </c>
      <c r="H55" s="72" t="str">
        <f>VLOOKUP(VLOOKUP($B55,'Paring list'!$A:$H,COLUMN(),0),Clubs!$A:$C,3,0)</f>
        <v>Eq19</v>
      </c>
      <c r="I55" s="72" t="str">
        <f>VLOOKUP(VLOOKUP($B55,'Paring list'!$A:$J,COLUMN(),0),Clubs!$A:$C,3,0)</f>
        <v>Eq15</v>
      </c>
      <c r="J55" s="72" t="str">
        <f>VLOOKUP(VLOOKUP($B55,'Paring list'!$A:$J,COLUMN(),0),Clubs!$A:$C,3,0)</f>
        <v>Eq5</v>
      </c>
    </row>
    <row r="56" spans="2:10" ht="19.5" customHeight="1" x14ac:dyDescent="0.35">
      <c r="B56" s="69">
        <v>33</v>
      </c>
      <c r="C56" s="70" t="str">
        <f>VLOOKUP(VLOOKUP($B56,'Paring list'!$A:$H,COLUMN(),0),Clubs!$A:$C,3,0)</f>
        <v>Eq17</v>
      </c>
      <c r="D56" s="70" t="str">
        <f>VLOOKUP(VLOOKUP($B56,'Paring list'!$A:$H,COLUMN(),0),Clubs!$A:$C,3,0)</f>
        <v>Eq18</v>
      </c>
      <c r="E56" s="70" t="str">
        <f>VLOOKUP(VLOOKUP($B56,'Paring list'!$A:$H,COLUMN(),0),Clubs!$A:$C,3,0)</f>
        <v>Eq24</v>
      </c>
      <c r="F56" s="70" t="str">
        <f>VLOOKUP(VLOOKUP($B56,'Paring list'!$A:$H,COLUMN(),0),Clubs!$A:$C,3,0)</f>
        <v>Eq20</v>
      </c>
      <c r="G56" s="70" t="str">
        <f>VLOOKUP(VLOOKUP($B56,'Paring list'!$A:$H,COLUMN(),0),Clubs!$A:$C,3,0)</f>
        <v>Eq13</v>
      </c>
      <c r="H56" s="70" t="str">
        <f>VLOOKUP(VLOOKUP($B56,'Paring list'!$A:$H,COLUMN(),0),Clubs!$A:$C,3,0)</f>
        <v>Eq10</v>
      </c>
      <c r="I56" s="70" t="str">
        <f>VLOOKUP(VLOOKUP($B56,'Paring list'!$A:$J,COLUMN(),0),Clubs!$A:$C,3,0)</f>
        <v>Eq2</v>
      </c>
      <c r="J56" s="70" t="str">
        <f>VLOOKUP(VLOOKUP($B56,'Paring list'!$A:$J,COLUMN(),0),Clubs!$A:$C,3,0)</f>
        <v>Eq9</v>
      </c>
    </row>
    <row r="57" spans="2:10" ht="19.5" customHeight="1" x14ac:dyDescent="0.35">
      <c r="B57" s="56" t="s">
        <v>80</v>
      </c>
      <c r="C57" s="57"/>
      <c r="D57" s="58"/>
      <c r="E57" s="59"/>
      <c r="F57" s="60"/>
      <c r="G57" s="61"/>
      <c r="H57" s="62"/>
      <c r="I57" s="63"/>
      <c r="J57" s="64"/>
    </row>
    <row r="58" spans="2:10" ht="19.5" customHeight="1" x14ac:dyDescent="0.35">
      <c r="B58" s="65" t="s">
        <v>28</v>
      </c>
      <c r="C58" s="57" t="s">
        <v>9</v>
      </c>
      <c r="D58" s="58" t="s">
        <v>10</v>
      </c>
      <c r="E58" s="59" t="s">
        <v>11</v>
      </c>
      <c r="F58" s="60" t="s">
        <v>12</v>
      </c>
      <c r="G58" s="66" t="s">
        <v>13</v>
      </c>
      <c r="H58" s="67" t="s">
        <v>14</v>
      </c>
      <c r="I58" s="63" t="s">
        <v>37</v>
      </c>
      <c r="J58" s="68" t="s">
        <v>38</v>
      </c>
    </row>
    <row r="59" spans="2:10" ht="19.5" customHeight="1" x14ac:dyDescent="0.35">
      <c r="B59" s="69">
        <v>34</v>
      </c>
      <c r="C59" s="70" t="str">
        <f>VLOOKUP(VLOOKUP($B59,'Paring list'!$A:$H,COLUMN(),0),Clubs!$A:$C,3,0)</f>
        <v>Eq7</v>
      </c>
      <c r="D59" s="70" t="str">
        <f>VLOOKUP(VLOOKUP($B59,'Paring list'!$A:$H,COLUMN(),0),Clubs!$A:$C,3,0)</f>
        <v>Eq21</v>
      </c>
      <c r="E59" s="70" t="str">
        <f>VLOOKUP(VLOOKUP($B59,'Paring list'!$A:$H,COLUMN(),0),Clubs!$A:$C,3,0)</f>
        <v>Eq5</v>
      </c>
      <c r="F59" s="70" t="str">
        <f>VLOOKUP(VLOOKUP($B59,'Paring list'!$A:$H,COLUMN(),0),Clubs!$A:$C,3,0)</f>
        <v>Eq18</v>
      </c>
      <c r="G59" s="70" t="str">
        <f>VLOOKUP(VLOOKUP($B59,'Paring list'!$A:$H,COLUMN(),0),Clubs!$A:$C,3,0)</f>
        <v>Eq16</v>
      </c>
      <c r="H59" s="70" t="str">
        <f>VLOOKUP(VLOOKUP($B59,'Paring list'!$A:$H,COLUMN(),0),Clubs!$A:$C,3,0)</f>
        <v>Eq13</v>
      </c>
      <c r="I59" s="70" t="str">
        <f>VLOOKUP(VLOOKUP($B59,'Paring list'!$A:$J,COLUMN(),0),Clubs!$A:$C,3,0)</f>
        <v>Eq24</v>
      </c>
      <c r="J59" s="70" t="str">
        <f>VLOOKUP(VLOOKUP($B59,'Paring list'!$A:$J,COLUMN(),0),Clubs!$A:$C,3,0)</f>
        <v>Eq19</v>
      </c>
    </row>
    <row r="60" spans="2:10" ht="19.5" customHeight="1" x14ac:dyDescent="0.35">
      <c r="B60" s="71">
        <v>35</v>
      </c>
      <c r="C60" s="72" t="str">
        <f>VLOOKUP(VLOOKUP($B60,'Paring list'!$A:$H,COLUMN(),0),Clubs!$A:$C,3,0)</f>
        <v>Eq4</v>
      </c>
      <c r="D60" s="72" t="str">
        <f>VLOOKUP(VLOOKUP($B60,'Paring list'!$A:$H,COLUMN(),0),Clubs!$A:$C,3,0)</f>
        <v>Eq9</v>
      </c>
      <c r="E60" s="72" t="str">
        <f>VLOOKUP(VLOOKUP($B60,'Paring list'!$A:$H,COLUMN(),0),Clubs!$A:$C,3,0)</f>
        <v>Eq2</v>
      </c>
      <c r="F60" s="72" t="str">
        <f>VLOOKUP(VLOOKUP($B60,'Paring list'!$A:$H,COLUMN(),0),Clubs!$A:$C,3,0)</f>
        <v>Eq1</v>
      </c>
      <c r="G60" s="72" t="str">
        <f>VLOOKUP(VLOOKUP($B60,'Paring list'!$A:$H,COLUMN(),0),Clubs!$A:$C,3,0)</f>
        <v>Eq3</v>
      </c>
      <c r="H60" s="72" t="str">
        <f>VLOOKUP(VLOOKUP($B60,'Paring list'!$A:$H,COLUMN(),0),Clubs!$A:$C,3,0)</f>
        <v>Eq23</v>
      </c>
      <c r="I60" s="72" t="str">
        <f>VLOOKUP(VLOOKUP($B60,'Paring list'!$A:$J,COLUMN(),0),Clubs!$A:$C,3,0)</f>
        <v>Eq12</v>
      </c>
      <c r="J60" s="72" t="str">
        <f>VLOOKUP(VLOOKUP($B60,'Paring list'!$A:$J,COLUMN(),0),Clubs!$A:$C,3,0)</f>
        <v>Eq20</v>
      </c>
    </row>
    <row r="61" spans="2:10" ht="19.5" customHeight="1" x14ac:dyDescent="0.35">
      <c r="B61" s="69">
        <v>36</v>
      </c>
      <c r="C61" s="70" t="str">
        <f>VLOOKUP(VLOOKUP($B61,'Paring list'!$A:$H,COLUMN(),0),Clubs!$A:$C,3,0)</f>
        <v>Eq22</v>
      </c>
      <c r="D61" s="70" t="str">
        <f>VLOOKUP(VLOOKUP($B61,'Paring list'!$A:$H,COLUMN(),0),Clubs!$A:$C,3,0)</f>
        <v>Eq17</v>
      </c>
      <c r="E61" s="70" t="str">
        <f>VLOOKUP(VLOOKUP($B61,'Paring list'!$A:$H,COLUMN(),0),Clubs!$A:$C,3,0)</f>
        <v>Eq15</v>
      </c>
      <c r="F61" s="70" t="str">
        <f>VLOOKUP(VLOOKUP($B61,'Paring list'!$A:$H,COLUMN(),0),Clubs!$A:$C,3,0)</f>
        <v>Eq14</v>
      </c>
      <c r="G61" s="70" t="str">
        <f>VLOOKUP(VLOOKUP($B61,'Paring list'!$A:$H,COLUMN(),0),Clubs!$A:$C,3,0)</f>
        <v>Eq11</v>
      </c>
      <c r="H61" s="70" t="str">
        <f>VLOOKUP(VLOOKUP($B61,'Paring list'!$A:$H,COLUMN(),0),Clubs!$A:$C,3,0)</f>
        <v>Eq6</v>
      </c>
      <c r="I61" s="70" t="str">
        <f>VLOOKUP(VLOOKUP($B61,'Paring list'!$A:$J,COLUMN(),0),Clubs!$A:$C,3,0)</f>
        <v>Eq10</v>
      </c>
      <c r="J61" s="70" t="str">
        <f>VLOOKUP(VLOOKUP($B61,'Paring list'!$A:$J,COLUMN(),0),Clubs!$A:$C,3,0)</f>
        <v>Eq8</v>
      </c>
    </row>
    <row r="62" spans="2:10" ht="19.5" customHeight="1" x14ac:dyDescent="0.35">
      <c r="B62" s="56" t="s">
        <v>81</v>
      </c>
      <c r="C62" s="57"/>
      <c r="D62" s="58"/>
      <c r="E62" s="59"/>
      <c r="F62" s="60"/>
      <c r="G62" s="61"/>
      <c r="H62" s="62"/>
      <c r="I62" s="63"/>
      <c r="J62" s="64"/>
    </row>
    <row r="63" spans="2:10" ht="19.5" customHeight="1" x14ac:dyDescent="0.35">
      <c r="B63" s="65" t="s">
        <v>28</v>
      </c>
      <c r="C63" s="57" t="s">
        <v>9</v>
      </c>
      <c r="D63" s="58" t="s">
        <v>10</v>
      </c>
      <c r="E63" s="59" t="s">
        <v>11</v>
      </c>
      <c r="F63" s="60" t="s">
        <v>12</v>
      </c>
      <c r="G63" s="66" t="s">
        <v>13</v>
      </c>
      <c r="H63" s="67" t="s">
        <v>14</v>
      </c>
      <c r="I63" s="63" t="s">
        <v>37</v>
      </c>
      <c r="J63" s="68" t="s">
        <v>38</v>
      </c>
    </row>
    <row r="64" spans="2:10" ht="19.5" customHeight="1" x14ac:dyDescent="0.35">
      <c r="B64" s="69">
        <v>37</v>
      </c>
      <c r="C64" s="70" t="str">
        <f>VLOOKUP(VLOOKUP($B64,'Paring list'!$A:$H,COLUMN(),0),Clubs!$A:$C,3,0)</f>
        <v>Eq21</v>
      </c>
      <c r="D64" s="70" t="str">
        <f>VLOOKUP(VLOOKUP($B64,'Paring list'!$A:$H,COLUMN(),0),Clubs!$A:$C,3,0)</f>
        <v>Eq16</v>
      </c>
      <c r="E64" s="70" t="str">
        <f>VLOOKUP(VLOOKUP($B64,'Paring list'!$A:$H,COLUMN(),0),Clubs!$A:$C,3,0)</f>
        <v>Eq23</v>
      </c>
      <c r="F64" s="70" t="str">
        <f>VLOOKUP(VLOOKUP($B64,'Paring list'!$A:$H,COLUMN(),0),Clubs!$A:$C,3,0)</f>
        <v>Eq9</v>
      </c>
      <c r="G64" s="70" t="str">
        <f>VLOOKUP(VLOOKUP($B64,'Paring list'!$A:$H,COLUMN(),0),Clubs!$A:$C,3,0)</f>
        <v>Eq18</v>
      </c>
      <c r="H64" s="70" t="str">
        <f>VLOOKUP(VLOOKUP($B64,'Paring list'!$A:$H,COLUMN(),0),Clubs!$A:$C,3,0)</f>
        <v>Eq14</v>
      </c>
      <c r="I64" s="70" t="str">
        <f>VLOOKUP(VLOOKUP($B64,'Paring list'!$A:$J,COLUMN(),0),Clubs!$A:$C,3,0)</f>
        <v>Eq17</v>
      </c>
      <c r="J64" s="70" t="str">
        <f>VLOOKUP(VLOOKUP($B64,'Paring list'!$A:$J,COLUMN(),0),Clubs!$A:$C,3,0)</f>
        <v>Eq7</v>
      </c>
    </row>
    <row r="65" spans="2:10" ht="19.5" customHeight="1" x14ac:dyDescent="0.35">
      <c r="B65" s="71">
        <v>38</v>
      </c>
      <c r="C65" s="72" t="str">
        <f>VLOOKUP(VLOOKUP($B65,'Paring list'!$A:$H,COLUMN(),0),Clubs!$A:$C,3,0)</f>
        <v>Eq15</v>
      </c>
      <c r="D65" s="72" t="str">
        <f>VLOOKUP(VLOOKUP($B65,'Paring list'!$A:$H,COLUMN(),0),Clubs!$A:$C,3,0)</f>
        <v>Eq10</v>
      </c>
      <c r="E65" s="72" t="str">
        <f>VLOOKUP(VLOOKUP($B65,'Paring list'!$A:$H,COLUMN(),0),Clubs!$A:$C,3,0)</f>
        <v>Eq22</v>
      </c>
      <c r="F65" s="72" t="str">
        <f>VLOOKUP(VLOOKUP($B65,'Paring list'!$A:$H,COLUMN(),0),Clubs!$A:$C,3,0)</f>
        <v>Eq5</v>
      </c>
      <c r="G65" s="72" t="str">
        <f>VLOOKUP(VLOOKUP($B65,'Paring list'!$A:$H,COLUMN(),0),Clubs!$A:$C,3,0)</f>
        <v>Eq20</v>
      </c>
      <c r="H65" s="72" t="str">
        <f>VLOOKUP(VLOOKUP($B65,'Paring list'!$A:$H,COLUMN(),0),Clubs!$A:$C,3,0)</f>
        <v>Eq3</v>
      </c>
      <c r="I65" s="72" t="str">
        <f>VLOOKUP(VLOOKUP($B65,'Paring list'!$A:$J,COLUMN(),0),Clubs!$A:$C,3,0)</f>
        <v>Eq6</v>
      </c>
      <c r="J65" s="72" t="str">
        <f>VLOOKUP(VLOOKUP($B65,'Paring list'!$A:$J,COLUMN(),0),Clubs!$A:$C,3,0)</f>
        <v>Eq2</v>
      </c>
    </row>
    <row r="66" spans="2:10" ht="19.5" customHeight="1" x14ac:dyDescent="0.35">
      <c r="B66" s="69">
        <v>39</v>
      </c>
      <c r="C66" s="70" t="str">
        <f>VLOOKUP(VLOOKUP($B66,'Paring list'!$A:$H,COLUMN(),0),Clubs!$A:$C,3,0)</f>
        <v>Eq8</v>
      </c>
      <c r="D66" s="70" t="str">
        <f>VLOOKUP(VLOOKUP($B66,'Paring list'!$A:$H,COLUMN(),0),Clubs!$A:$C,3,0)</f>
        <v>Eq12</v>
      </c>
      <c r="E66" s="70" t="str">
        <f>VLOOKUP(VLOOKUP($B66,'Paring list'!$A:$H,COLUMN(),0),Clubs!$A:$C,3,0)</f>
        <v>Eq4</v>
      </c>
      <c r="F66" s="70" t="str">
        <f>VLOOKUP(VLOOKUP($B66,'Paring list'!$A:$H,COLUMN(),0),Clubs!$A:$C,3,0)</f>
        <v>Eq24</v>
      </c>
      <c r="G66" s="70" t="str">
        <f>VLOOKUP(VLOOKUP($B66,'Paring list'!$A:$H,COLUMN(),0),Clubs!$A:$C,3,0)</f>
        <v>Eq1</v>
      </c>
      <c r="H66" s="70" t="str">
        <f>VLOOKUP(VLOOKUP($B66,'Paring list'!$A:$H,COLUMN(),0),Clubs!$A:$C,3,0)</f>
        <v>Eq19</v>
      </c>
      <c r="I66" s="70" t="str">
        <f>VLOOKUP(VLOOKUP($B66,'Paring list'!$A:$J,COLUMN(),0),Clubs!$A:$C,3,0)</f>
        <v>Eq13</v>
      </c>
      <c r="J66" s="70" t="str">
        <f>VLOOKUP(VLOOKUP($B66,'Paring list'!$A:$J,COLUMN(),0),Clubs!$A:$C,3,0)</f>
        <v>Eq11</v>
      </c>
    </row>
    <row r="67" spans="2:10" ht="19.5" customHeight="1" x14ac:dyDescent="0.35">
      <c r="B67" s="56" t="s">
        <v>82</v>
      </c>
      <c r="C67" s="57"/>
      <c r="D67" s="58"/>
      <c r="E67" s="59"/>
      <c r="F67" s="60"/>
      <c r="G67" s="61"/>
      <c r="H67" s="62"/>
      <c r="I67" s="63"/>
      <c r="J67" s="64"/>
    </row>
    <row r="68" spans="2:10" ht="19.5" customHeight="1" x14ac:dyDescent="0.35">
      <c r="B68" s="65" t="s">
        <v>28</v>
      </c>
      <c r="C68" s="57" t="s">
        <v>9</v>
      </c>
      <c r="D68" s="58" t="s">
        <v>10</v>
      </c>
      <c r="E68" s="59" t="s">
        <v>11</v>
      </c>
      <c r="F68" s="60" t="s">
        <v>12</v>
      </c>
      <c r="G68" s="66" t="s">
        <v>13</v>
      </c>
      <c r="H68" s="67" t="s">
        <v>14</v>
      </c>
      <c r="I68" s="63" t="s">
        <v>37</v>
      </c>
      <c r="J68" s="68" t="s">
        <v>38</v>
      </c>
    </row>
    <row r="69" spans="2:10" ht="19.5" customHeight="1" x14ac:dyDescent="0.35">
      <c r="B69" s="69">
        <v>40</v>
      </c>
      <c r="C69" s="70" t="str">
        <f>VLOOKUP(VLOOKUP($B69,'Paring list'!$A:$H,COLUMN(),0),Clubs!$A:$C,3,0)</f>
        <v>Eq9</v>
      </c>
      <c r="D69" s="70" t="str">
        <f>VLOOKUP(VLOOKUP($B69,'Paring list'!$A:$H,COLUMN(),0),Clubs!$A:$C,3,0)</f>
        <v>Eq15</v>
      </c>
      <c r="E69" s="70" t="str">
        <f>VLOOKUP(VLOOKUP($B69,'Paring list'!$A:$H,COLUMN(),0),Clubs!$A:$C,3,0)</f>
        <v>Eq4</v>
      </c>
      <c r="F69" s="70" t="str">
        <f>VLOOKUP(VLOOKUP($B69,'Paring list'!$A:$H,COLUMN(),0),Clubs!$A:$C,3,0)</f>
        <v>Eq23</v>
      </c>
      <c r="G69" s="70" t="str">
        <f>VLOOKUP(VLOOKUP($B69,'Paring list'!$A:$H,COLUMN(),0),Clubs!$A:$C,3,0)</f>
        <v>Eq2</v>
      </c>
      <c r="H69" s="70" t="str">
        <f>VLOOKUP(VLOOKUP($B69,'Paring list'!$A:$H,COLUMN(),0),Clubs!$A:$C,3,0)</f>
        <v>Eq18</v>
      </c>
      <c r="I69" s="70" t="str">
        <f>VLOOKUP(VLOOKUP($B69,'Paring list'!$A:$J,COLUMN(),0),Clubs!$A:$C,3,0)</f>
        <v>Eq22</v>
      </c>
      <c r="J69" s="70" t="str">
        <f>VLOOKUP(VLOOKUP($B69,'Paring list'!$A:$J,COLUMN(),0),Clubs!$A:$C,3,0)</f>
        <v>Eq6</v>
      </c>
    </row>
    <row r="70" spans="2:10" ht="19.5" customHeight="1" x14ac:dyDescent="0.35">
      <c r="B70" s="71">
        <v>41</v>
      </c>
      <c r="C70" s="72" t="str">
        <f>VLOOKUP(VLOOKUP($B70,'Paring list'!$A:$H,COLUMN(),0),Clubs!$A:$C,3,0)</f>
        <v>Eq10</v>
      </c>
      <c r="D70" s="72" t="str">
        <f>VLOOKUP(VLOOKUP($B70,'Paring list'!$A:$H,COLUMN(),0),Clubs!$A:$C,3,0)</f>
        <v>Eq3</v>
      </c>
      <c r="E70" s="72" t="str">
        <f>VLOOKUP(VLOOKUP($B70,'Paring list'!$A:$H,COLUMN(),0),Clubs!$A:$C,3,0)</f>
        <v>Eq14</v>
      </c>
      <c r="F70" s="72" t="str">
        <f>VLOOKUP(VLOOKUP($B70,'Paring list'!$A:$H,COLUMN(),0),Clubs!$A:$C,3,0)</f>
        <v>Eq13</v>
      </c>
      <c r="G70" s="72" t="str">
        <f>VLOOKUP(VLOOKUP($B70,'Paring list'!$A:$H,COLUMN(),0),Clubs!$A:$C,3,0)</f>
        <v>Eq8</v>
      </c>
      <c r="H70" s="72" t="str">
        <f>VLOOKUP(VLOOKUP($B70,'Paring list'!$A:$H,COLUMN(),0),Clubs!$A:$C,3,0)</f>
        <v>Eq1</v>
      </c>
      <c r="I70" s="72" t="str">
        <f>VLOOKUP(VLOOKUP($B70,'Paring list'!$A:$J,COLUMN(),0),Clubs!$A:$C,3,0)</f>
        <v>Eq16</v>
      </c>
      <c r="J70" s="72" t="str">
        <f>VLOOKUP(VLOOKUP($B70,'Paring list'!$A:$J,COLUMN(),0),Clubs!$A:$C,3,0)</f>
        <v>Eq21</v>
      </c>
    </row>
    <row r="71" spans="2:10" ht="19.5" customHeight="1" x14ac:dyDescent="0.35">
      <c r="B71" s="69">
        <v>42</v>
      </c>
      <c r="C71" s="70" t="str">
        <f>VLOOKUP(VLOOKUP($B71,'Paring list'!$A:$H,COLUMN(),0),Clubs!$A:$C,3,0)</f>
        <v>Eq12</v>
      </c>
      <c r="D71" s="70" t="str">
        <f>VLOOKUP(VLOOKUP($B71,'Paring list'!$A:$H,COLUMN(),0),Clubs!$A:$C,3,0)</f>
        <v>Eq19</v>
      </c>
      <c r="E71" s="70" t="str">
        <f>VLOOKUP(VLOOKUP($B71,'Paring list'!$A:$H,COLUMN(),0),Clubs!$A:$C,3,0)</f>
        <v>Eq20</v>
      </c>
      <c r="F71" s="70" t="str">
        <f>VLOOKUP(VLOOKUP($B71,'Paring list'!$A:$H,COLUMN(),0),Clubs!$A:$C,3,0)</f>
        <v>Eq11</v>
      </c>
      <c r="G71" s="70" t="str">
        <f>VLOOKUP(VLOOKUP($B71,'Paring list'!$A:$H,COLUMN(),0),Clubs!$A:$C,3,0)</f>
        <v>Eq17</v>
      </c>
      <c r="H71" s="70" t="str">
        <f>VLOOKUP(VLOOKUP($B71,'Paring list'!$A:$H,COLUMN(),0),Clubs!$A:$C,3,0)</f>
        <v>Eq7</v>
      </c>
      <c r="I71" s="70" t="str">
        <f>VLOOKUP(VLOOKUP($B71,'Paring list'!$A:$J,COLUMN(),0),Clubs!$A:$C,3,0)</f>
        <v>Eq24</v>
      </c>
      <c r="J71" s="70" t="str">
        <f>VLOOKUP(VLOOKUP($B71,'Paring list'!$A:$J,COLUMN(),0),Clubs!$A:$C,3,0)</f>
        <v>Eq5</v>
      </c>
    </row>
    <row r="72" spans="2:10" ht="19.5" customHeight="1" x14ac:dyDescent="0.35">
      <c r="B72" s="56" t="s">
        <v>83</v>
      </c>
      <c r="C72" s="57"/>
      <c r="D72" s="58"/>
      <c r="E72" s="59"/>
      <c r="F72" s="60"/>
      <c r="G72" s="61"/>
      <c r="H72" s="62"/>
      <c r="I72" s="63"/>
      <c r="J72" s="64"/>
    </row>
    <row r="73" spans="2:10" ht="19.5" customHeight="1" x14ac:dyDescent="0.35">
      <c r="B73" s="65" t="s">
        <v>28</v>
      </c>
      <c r="C73" s="57" t="s">
        <v>9</v>
      </c>
      <c r="D73" s="58" t="s">
        <v>10</v>
      </c>
      <c r="E73" s="59" t="s">
        <v>11</v>
      </c>
      <c r="F73" s="60" t="s">
        <v>12</v>
      </c>
      <c r="G73" s="66" t="s">
        <v>13</v>
      </c>
      <c r="H73" s="67" t="s">
        <v>14</v>
      </c>
      <c r="I73" s="63" t="s">
        <v>37</v>
      </c>
      <c r="J73" s="68" t="s">
        <v>38</v>
      </c>
    </row>
    <row r="74" spans="2:10" ht="19.5" customHeight="1" x14ac:dyDescent="0.35">
      <c r="B74" s="69">
        <v>43</v>
      </c>
      <c r="C74" s="70" t="str">
        <f>VLOOKUP(VLOOKUP($B74,'Paring list'!$A:$H,COLUMN(),0),Clubs!$A:$C,3,0)</f>
        <v>Eq3</v>
      </c>
      <c r="D74" s="70" t="str">
        <f>VLOOKUP(VLOOKUP($B74,'Paring list'!$A:$H,COLUMN(),0),Clubs!$A:$C,3,0)</f>
        <v>Eq21</v>
      </c>
      <c r="E74" s="70" t="str">
        <f>VLOOKUP(VLOOKUP($B74,'Paring list'!$A:$H,COLUMN(),0),Clubs!$A:$C,3,0)</f>
        <v>Eq11</v>
      </c>
      <c r="F74" s="70" t="str">
        <f>VLOOKUP(VLOOKUP($B74,'Paring list'!$A:$H,COLUMN(),0),Clubs!$A:$C,3,0)</f>
        <v>Eq12</v>
      </c>
      <c r="G74" s="70" t="str">
        <f>VLOOKUP(VLOOKUP($B74,'Paring list'!$A:$H,COLUMN(),0),Clubs!$A:$C,3,0)</f>
        <v>Eq7</v>
      </c>
      <c r="H74" s="70" t="str">
        <f>VLOOKUP(VLOOKUP($B74,'Paring list'!$A:$H,COLUMN(),0),Clubs!$A:$C,3,0)</f>
        <v>Eq17</v>
      </c>
      <c r="I74" s="70" t="str">
        <f>VLOOKUP(VLOOKUP($B74,'Paring list'!$A:$J,COLUMN(),0),Clubs!$A:$C,3,0)</f>
        <v>Eq23</v>
      </c>
      <c r="J74" s="70" t="str">
        <f>VLOOKUP(VLOOKUP($B74,'Paring list'!$A:$J,COLUMN(),0),Clubs!$A:$C,3,0)</f>
        <v>Eq22</v>
      </c>
    </row>
    <row r="75" spans="2:10" ht="19.5" customHeight="1" x14ac:dyDescent="0.35">
      <c r="B75" s="71">
        <v>44</v>
      </c>
      <c r="C75" s="72" t="str">
        <f>VLOOKUP(VLOOKUP($B75,'Paring list'!$A:$H,COLUMN(),0),Clubs!$A:$C,3,0)</f>
        <v>Eq6</v>
      </c>
      <c r="D75" s="72" t="str">
        <f>VLOOKUP(VLOOKUP($B75,'Paring list'!$A:$H,COLUMN(),0),Clubs!$A:$C,3,0)</f>
        <v>Eq15</v>
      </c>
      <c r="E75" s="72" t="str">
        <f>VLOOKUP(VLOOKUP($B75,'Paring list'!$A:$H,COLUMN(),0),Clubs!$A:$C,3,0)</f>
        <v>Eq10</v>
      </c>
      <c r="F75" s="72" t="str">
        <f>VLOOKUP(VLOOKUP($B75,'Paring list'!$A:$H,COLUMN(),0),Clubs!$A:$C,3,0)</f>
        <v>Eq19</v>
      </c>
      <c r="G75" s="72" t="str">
        <f>VLOOKUP(VLOOKUP($B75,'Paring list'!$A:$H,COLUMN(),0),Clubs!$A:$C,3,0)</f>
        <v>Eq24</v>
      </c>
      <c r="H75" s="72" t="str">
        <f>VLOOKUP(VLOOKUP($B75,'Paring list'!$A:$H,COLUMN(),0),Clubs!$A:$C,3,0)</f>
        <v>Eq20</v>
      </c>
      <c r="I75" s="72" t="str">
        <f>VLOOKUP(VLOOKUP($B75,'Paring list'!$A:$J,COLUMN(),0),Clubs!$A:$C,3,0)</f>
        <v>Eq1</v>
      </c>
      <c r="J75" s="72" t="str">
        <f>VLOOKUP(VLOOKUP($B75,'Paring list'!$A:$J,COLUMN(),0),Clubs!$A:$C,3,0)</f>
        <v>Eq18</v>
      </c>
    </row>
    <row r="76" spans="2:10" ht="19.5" customHeight="1" x14ac:dyDescent="0.35">
      <c r="B76" s="69">
        <v>45</v>
      </c>
      <c r="C76" s="70" t="str">
        <f>VLOOKUP(VLOOKUP($B76,'Paring list'!$A:$H,COLUMN(),0),Clubs!$A:$C,3,0)</f>
        <v>Eq9</v>
      </c>
      <c r="D76" s="70" t="str">
        <f>VLOOKUP(VLOOKUP($B76,'Paring list'!$A:$H,COLUMN(),0),Clubs!$A:$C,3,0)</f>
        <v>Eq8</v>
      </c>
      <c r="E76" s="70" t="str">
        <f>VLOOKUP(VLOOKUP($B76,'Paring list'!$A:$H,COLUMN(),0),Clubs!$A:$C,3,0)</f>
        <v>Eq13</v>
      </c>
      <c r="F76" s="70" t="str">
        <f>VLOOKUP(VLOOKUP($B76,'Paring list'!$A:$H,COLUMN(),0),Clubs!$A:$C,3,0)</f>
        <v>Eq5</v>
      </c>
      <c r="G76" s="70" t="str">
        <f>VLOOKUP(VLOOKUP($B76,'Paring list'!$A:$H,COLUMN(),0),Clubs!$A:$C,3,0)</f>
        <v>Eq14</v>
      </c>
      <c r="H76" s="70" t="str">
        <f>VLOOKUP(VLOOKUP($B76,'Paring list'!$A:$H,COLUMN(),0),Clubs!$A:$C,3,0)</f>
        <v>Eq16</v>
      </c>
      <c r="I76" s="70" t="str">
        <f>VLOOKUP(VLOOKUP($B76,'Paring list'!$A:$J,COLUMN(),0),Clubs!$A:$C,3,0)</f>
        <v>Eq4</v>
      </c>
      <c r="J76" s="70" t="str">
        <f>VLOOKUP(VLOOKUP($B76,'Paring list'!$A:$J,COLUMN(),0),Clubs!$A:$C,3,0)</f>
        <v>Eq2</v>
      </c>
    </row>
    <row r="77" spans="2:10" ht="19.5" customHeight="1" x14ac:dyDescent="0.35">
      <c r="B77" s="56" t="s">
        <v>84</v>
      </c>
      <c r="C77" s="57"/>
      <c r="D77" s="58"/>
      <c r="E77" s="59"/>
      <c r="F77" s="60"/>
      <c r="G77" s="61"/>
      <c r="H77" s="62"/>
      <c r="I77" s="63"/>
      <c r="J77" s="64"/>
    </row>
    <row r="78" spans="2:10" ht="19.5" customHeight="1" x14ac:dyDescent="0.35">
      <c r="B78" s="65" t="s">
        <v>28</v>
      </c>
      <c r="C78" s="57" t="s">
        <v>9</v>
      </c>
      <c r="D78" s="58" t="s">
        <v>10</v>
      </c>
      <c r="E78" s="59" t="s">
        <v>11</v>
      </c>
      <c r="F78" s="60" t="s">
        <v>12</v>
      </c>
      <c r="G78" s="66" t="s">
        <v>13</v>
      </c>
      <c r="H78" s="67" t="s">
        <v>14</v>
      </c>
      <c r="I78" s="63" t="s">
        <v>37</v>
      </c>
      <c r="J78" s="68" t="s">
        <v>38</v>
      </c>
    </row>
    <row r="79" spans="2:10" x14ac:dyDescent="0.35">
      <c r="B79" s="69">
        <v>46</v>
      </c>
      <c r="C79" s="70" t="str">
        <f>VLOOKUP(VLOOKUP($B79,'Paring list'!$A:$H,COLUMN(),0),Clubs!$A:$C,3,0)</f>
        <v>Eq20</v>
      </c>
      <c r="D79" s="70" t="str">
        <f>VLOOKUP(VLOOKUP($B79,'Paring list'!$A:$H,COLUMN(),0),Clubs!$A:$C,3,0)</f>
        <v>Eq6</v>
      </c>
      <c r="E79" s="70" t="str">
        <f>VLOOKUP(VLOOKUP($B79,'Paring list'!$A:$H,COLUMN(),0),Clubs!$A:$C,3,0)</f>
        <v>Eq8</v>
      </c>
      <c r="F79" s="70" t="str">
        <f>VLOOKUP(VLOOKUP($B79,'Paring list'!$A:$H,COLUMN(),0),Clubs!$A:$C,3,0)</f>
        <v>Eq21</v>
      </c>
      <c r="G79" s="70" t="str">
        <f>VLOOKUP(VLOOKUP($B79,'Paring list'!$A:$H,COLUMN(),0),Clubs!$A:$C,3,0)</f>
        <v>Eq19</v>
      </c>
      <c r="H79" s="70" t="str">
        <f>VLOOKUP(VLOOKUP($B79,'Paring list'!$A:$H,COLUMN(),0),Clubs!$A:$C,3,0)</f>
        <v>Eq15</v>
      </c>
      <c r="I79" s="70" t="str">
        <f>VLOOKUP(VLOOKUP($B79,'Paring list'!$A:$J,COLUMN(),0),Clubs!$A:$C,3,0)</f>
        <v>Eq14</v>
      </c>
      <c r="J79" s="70" t="str">
        <f>VLOOKUP(VLOOKUP($B79,'Paring list'!$A:$J,COLUMN(),0),Clubs!$A:$C,3,0)</f>
        <v>Eq23</v>
      </c>
    </row>
    <row r="80" spans="2:10" x14ac:dyDescent="0.35">
      <c r="B80" s="71">
        <v>47</v>
      </c>
      <c r="C80" s="72" t="str">
        <f>VLOOKUP(VLOOKUP($B80,'Paring list'!$A:$H,COLUMN(),0),Clubs!$A:$C,3,0)</f>
        <v>Eq5</v>
      </c>
      <c r="D80" s="72" t="str">
        <f>VLOOKUP(VLOOKUP($B80,'Paring list'!$A:$H,COLUMN(),0),Clubs!$A:$C,3,0)</f>
        <v>Eq16</v>
      </c>
      <c r="E80" s="72" t="str">
        <f>VLOOKUP(VLOOKUP($B80,'Paring list'!$A:$H,COLUMN(),0),Clubs!$A:$C,3,0)</f>
        <v>Eq9</v>
      </c>
      <c r="F80" s="72" t="str">
        <f>VLOOKUP(VLOOKUP($B80,'Paring list'!$A:$H,COLUMN(),0),Clubs!$A:$C,3,0)</f>
        <v>Eq10</v>
      </c>
      <c r="G80" s="72" t="str">
        <f>VLOOKUP(VLOOKUP($B80,'Paring list'!$A:$H,COLUMN(),0),Clubs!$A:$C,3,0)</f>
        <v>Eq22</v>
      </c>
      <c r="H80" s="72" t="str">
        <f>VLOOKUP(VLOOKUP($B80,'Paring list'!$A:$H,COLUMN(),0),Clubs!$A:$C,3,0)</f>
        <v>Eq11</v>
      </c>
      <c r="I80" s="72" t="str">
        <f>VLOOKUP(VLOOKUP($B80,'Paring list'!$A:$J,COLUMN(),0),Clubs!$A:$C,3,0)</f>
        <v>Eq18</v>
      </c>
      <c r="J80" s="72" t="str">
        <f>VLOOKUP(VLOOKUP($B80,'Paring list'!$A:$J,COLUMN(),0),Clubs!$A:$C,3,0)</f>
        <v>Eq1</v>
      </c>
    </row>
    <row r="81" spans="2:10" x14ac:dyDescent="0.35">
      <c r="B81" s="69">
        <v>48</v>
      </c>
      <c r="C81" s="70" t="str">
        <f>VLOOKUP(VLOOKUP($B81,'Paring list'!$A:$H,COLUMN(),0),Clubs!$A:$C,3,0)</f>
        <v>Eq13</v>
      </c>
      <c r="D81" s="70" t="str">
        <f>VLOOKUP(VLOOKUP($B81,'Paring list'!$A:$H,COLUMN(),0),Clubs!$A:$C,3,0)</f>
        <v>Eq12</v>
      </c>
      <c r="E81" s="70" t="str">
        <f>VLOOKUP(VLOOKUP($B81,'Paring list'!$A:$H,COLUMN(),0),Clubs!$A:$C,3,0)</f>
        <v>Eq7</v>
      </c>
      <c r="F81" s="70" t="str">
        <f>VLOOKUP(VLOOKUP($B81,'Paring list'!$A:$H,COLUMN(),0),Clubs!$A:$C,3,0)</f>
        <v>Eq4</v>
      </c>
      <c r="G81" s="70" t="str">
        <f>VLOOKUP(VLOOKUP($B81,'Paring list'!$A:$H,COLUMN(),0),Clubs!$A:$C,3,0)</f>
        <v>Eq2</v>
      </c>
      <c r="H81" s="70" t="str">
        <f>VLOOKUP(VLOOKUP($B81,'Paring list'!$A:$H,COLUMN(),0),Clubs!$A:$C,3,0)</f>
        <v>Eq24</v>
      </c>
      <c r="I81" s="70" t="str">
        <f>VLOOKUP(VLOOKUP($B81,'Paring list'!$A:$J,COLUMN(),0),Clubs!$A:$C,3,0)</f>
        <v>Eq3</v>
      </c>
      <c r="J81" s="70" t="str">
        <f>VLOOKUP(VLOOKUP($B81,'Paring list'!$A:$J,COLUMN(),0),Clubs!$A:$C,3,0)</f>
        <v>Eq17</v>
      </c>
    </row>
    <row r="82" spans="2:10" x14ac:dyDescent="0.35">
      <c r="B82" s="56" t="s">
        <v>85</v>
      </c>
      <c r="C82" s="57"/>
      <c r="D82" s="58"/>
      <c r="E82" s="59"/>
      <c r="F82" s="60"/>
      <c r="G82" s="61"/>
      <c r="H82" s="62"/>
      <c r="I82" s="63"/>
      <c r="J82" s="64"/>
    </row>
    <row r="83" spans="2:10" x14ac:dyDescent="0.35">
      <c r="B83" s="65" t="s">
        <v>28</v>
      </c>
      <c r="C83" s="57" t="s">
        <v>9</v>
      </c>
      <c r="D83" s="58" t="s">
        <v>10</v>
      </c>
      <c r="E83" s="59" t="s">
        <v>11</v>
      </c>
      <c r="F83" s="60" t="s">
        <v>12</v>
      </c>
      <c r="G83" s="66" t="s">
        <v>13</v>
      </c>
      <c r="H83" s="67" t="s">
        <v>14</v>
      </c>
      <c r="I83" s="63" t="s">
        <v>37</v>
      </c>
      <c r="J83" s="68" t="s">
        <v>38</v>
      </c>
    </row>
    <row r="84" spans="2:10" x14ac:dyDescent="0.35">
      <c r="B84" s="69">
        <v>49</v>
      </c>
      <c r="C84" s="70" t="str">
        <f>VLOOKUP(VLOOKUP($B84,'Paring list'!$A:$H,COLUMN(),0),Clubs!$A:$C,3,0)</f>
        <v>Eq2</v>
      </c>
      <c r="D84" s="70" t="str">
        <f>VLOOKUP(VLOOKUP($B84,'Paring list'!$A:$H,COLUMN(),0),Clubs!$A:$C,3,0)</f>
        <v>Eq23</v>
      </c>
      <c r="E84" s="70" t="str">
        <f>VLOOKUP(VLOOKUP($B84,'Paring list'!$A:$H,COLUMN(),0),Clubs!$A:$C,3,0)</f>
        <v>Eq18</v>
      </c>
      <c r="F84" s="70" t="str">
        <f>VLOOKUP(VLOOKUP($B84,'Paring list'!$A:$H,COLUMN(),0),Clubs!$A:$C,3,0)</f>
        <v>Eq8</v>
      </c>
      <c r="G84" s="70" t="str">
        <f>VLOOKUP(VLOOKUP($B84,'Paring list'!$A:$H,COLUMN(),0),Clubs!$A:$C,3,0)</f>
        <v>Eq7</v>
      </c>
      <c r="H84" s="70" t="str">
        <f>VLOOKUP(VLOOKUP($B84,'Paring list'!$A:$H,COLUMN(),0),Clubs!$A:$C,3,0)</f>
        <v>Eq15</v>
      </c>
      <c r="I84" s="70" t="str">
        <f>VLOOKUP(VLOOKUP($B84,'Paring list'!$A:$J,COLUMN(),0),Clubs!$A:$C,3,0)</f>
        <v>Eq11</v>
      </c>
      <c r="J84" s="70" t="str">
        <f>VLOOKUP(VLOOKUP($B84,'Paring list'!$A:$J,COLUMN(),0),Clubs!$A:$C,3,0)</f>
        <v>Eq12</v>
      </c>
    </row>
    <row r="85" spans="2:10" x14ac:dyDescent="0.35">
      <c r="B85" s="71">
        <v>50</v>
      </c>
      <c r="C85" s="72" t="str">
        <f>VLOOKUP(VLOOKUP($B85,'Paring list'!$A:$H,COLUMN(),0),Clubs!$A:$C,3,0)</f>
        <v>Eq24</v>
      </c>
      <c r="D85" s="72" t="str">
        <f>VLOOKUP(VLOOKUP($B85,'Paring list'!$A:$H,COLUMN(),0),Clubs!$A:$C,3,0)</f>
        <v>Eq19</v>
      </c>
      <c r="E85" s="72" t="str">
        <f>VLOOKUP(VLOOKUP($B85,'Paring list'!$A:$H,COLUMN(),0),Clubs!$A:$C,3,0)</f>
        <v>Eq14</v>
      </c>
      <c r="F85" s="72" t="str">
        <f>VLOOKUP(VLOOKUP($B85,'Paring list'!$A:$H,COLUMN(),0),Clubs!$A:$C,3,0)</f>
        <v>Eq3</v>
      </c>
      <c r="G85" s="72" t="str">
        <f>VLOOKUP(VLOOKUP($B85,'Paring list'!$A:$H,COLUMN(),0),Clubs!$A:$C,3,0)</f>
        <v>Eq10</v>
      </c>
      <c r="H85" s="72" t="str">
        <f>VLOOKUP(VLOOKUP($B85,'Paring list'!$A:$H,COLUMN(),0),Clubs!$A:$C,3,0)</f>
        <v>Eq9</v>
      </c>
      <c r="I85" s="72" t="str">
        <f>VLOOKUP(VLOOKUP($B85,'Paring list'!$A:$J,COLUMN(),0),Clubs!$A:$C,3,0)</f>
        <v>Eq20</v>
      </c>
      <c r="J85" s="72" t="str">
        <f>VLOOKUP(VLOOKUP($B85,'Paring list'!$A:$J,COLUMN(),0),Clubs!$A:$C,3,0)</f>
        <v>Eq16</v>
      </c>
    </row>
    <row r="86" spans="2:10" x14ac:dyDescent="0.35">
      <c r="B86" s="69">
        <v>51</v>
      </c>
      <c r="C86" s="70" t="str">
        <f>VLOOKUP(VLOOKUP($B86,'Paring list'!$A:$H,COLUMN(),0),Clubs!$A:$C,3,0)</f>
        <v>Eq1</v>
      </c>
      <c r="D86" s="70" t="str">
        <f>VLOOKUP(VLOOKUP($B86,'Paring list'!$A:$H,COLUMN(),0),Clubs!$A:$C,3,0)</f>
        <v>Eq17</v>
      </c>
      <c r="E86" s="70" t="str">
        <f>VLOOKUP(VLOOKUP($B86,'Paring list'!$A:$H,COLUMN(),0),Clubs!$A:$C,3,0)</f>
        <v>Eq4</v>
      </c>
      <c r="F86" s="70" t="str">
        <f>VLOOKUP(VLOOKUP($B86,'Paring list'!$A:$H,COLUMN(),0),Clubs!$A:$C,3,0)</f>
        <v>Eq22</v>
      </c>
      <c r="G86" s="70" t="str">
        <f>VLOOKUP(VLOOKUP($B86,'Paring list'!$A:$H,COLUMN(),0),Clubs!$A:$C,3,0)</f>
        <v>Eq6</v>
      </c>
      <c r="H86" s="70" t="str">
        <f>VLOOKUP(VLOOKUP($B86,'Paring list'!$A:$H,COLUMN(),0),Clubs!$A:$C,3,0)</f>
        <v>Eq21</v>
      </c>
      <c r="I86" s="70" t="str">
        <f>VLOOKUP(VLOOKUP($B86,'Paring list'!$A:$J,COLUMN(),0),Clubs!$A:$C,3,0)</f>
        <v>Eq5</v>
      </c>
      <c r="J86" s="70" t="str">
        <f>VLOOKUP(VLOOKUP($B86,'Paring list'!$A:$J,COLUMN(),0),Clubs!$A:$C,3,0)</f>
        <v>Eq13</v>
      </c>
    </row>
    <row r="87" spans="2:10" x14ac:dyDescent="0.35">
      <c r="B87" s="56" t="s">
        <v>86</v>
      </c>
      <c r="C87" s="57"/>
      <c r="D87" s="58"/>
      <c r="E87" s="59"/>
      <c r="F87" s="60"/>
      <c r="G87" s="61"/>
      <c r="H87" s="62"/>
      <c r="I87" s="63"/>
      <c r="J87" s="64"/>
    </row>
    <row r="88" spans="2:10" x14ac:dyDescent="0.35">
      <c r="B88" s="65" t="s">
        <v>28</v>
      </c>
      <c r="C88" s="57" t="s">
        <v>9</v>
      </c>
      <c r="D88" s="58" t="s">
        <v>10</v>
      </c>
      <c r="E88" s="59" t="s">
        <v>11</v>
      </c>
      <c r="F88" s="60" t="s">
        <v>12</v>
      </c>
      <c r="G88" s="66" t="s">
        <v>13</v>
      </c>
      <c r="H88" s="67" t="s">
        <v>14</v>
      </c>
      <c r="I88" s="63" t="s">
        <v>37</v>
      </c>
      <c r="J88" s="68" t="s">
        <v>38</v>
      </c>
    </row>
    <row r="89" spans="2:10" x14ac:dyDescent="0.35">
      <c r="B89" s="69">
        <v>52</v>
      </c>
      <c r="C89" s="70" t="str">
        <f>VLOOKUP(VLOOKUP($B89,'Paring list'!$A:$H,COLUMN(),0),Clubs!$A:$C,3,0)</f>
        <v>Eq6</v>
      </c>
      <c r="D89" s="70" t="str">
        <f>VLOOKUP(VLOOKUP($B89,'Paring list'!$A:$H,COLUMN(),0),Clubs!$A:$C,3,0)</f>
        <v>Eq1</v>
      </c>
      <c r="E89" s="70" t="str">
        <f>VLOOKUP(VLOOKUP($B89,'Paring list'!$A:$H,COLUMN(),0),Clubs!$A:$C,3,0)</f>
        <v>Eq3</v>
      </c>
      <c r="F89" s="70" t="str">
        <f>VLOOKUP(VLOOKUP($B89,'Paring list'!$A:$H,COLUMN(),0),Clubs!$A:$C,3,0)</f>
        <v>Eq23</v>
      </c>
      <c r="G89" s="70" t="str">
        <f>VLOOKUP(VLOOKUP($B89,'Paring list'!$A:$H,COLUMN(),0),Clubs!$A:$C,3,0)</f>
        <v>Eq14</v>
      </c>
      <c r="H89" s="70" t="str">
        <f>VLOOKUP(VLOOKUP($B89,'Paring list'!$A:$H,COLUMN(),0),Clubs!$A:$C,3,0)</f>
        <v>Eq2</v>
      </c>
      <c r="I89" s="70" t="str">
        <f>VLOOKUP(VLOOKUP($B89,'Paring list'!$A:$J,COLUMN(),0),Clubs!$A:$C,3,0)</f>
        <v>Eq18</v>
      </c>
      <c r="J89" s="70" t="str">
        <f>VLOOKUP(VLOOKUP($B89,'Paring list'!$A:$J,COLUMN(),0),Clubs!$A:$C,3,0)</f>
        <v>Eq13</v>
      </c>
    </row>
    <row r="90" spans="2:10" x14ac:dyDescent="0.35">
      <c r="B90" s="71">
        <v>53</v>
      </c>
      <c r="C90" s="72" t="str">
        <f>VLOOKUP(VLOOKUP($B90,'Paring list'!$A:$H,COLUMN(),0),Clubs!$A:$C,3,0)</f>
        <v>Eq11</v>
      </c>
      <c r="D90" s="72" t="str">
        <f>VLOOKUP(VLOOKUP($B90,'Paring list'!$A:$H,COLUMN(),0),Clubs!$A:$C,3,0)</f>
        <v>Eq20</v>
      </c>
      <c r="E90" s="72" t="str">
        <f>VLOOKUP(VLOOKUP($B90,'Paring list'!$A:$H,COLUMN(),0),Clubs!$A:$C,3,0)</f>
        <v>Eq22</v>
      </c>
      <c r="F90" s="72" t="str">
        <f>VLOOKUP(VLOOKUP($B90,'Paring list'!$A:$H,COLUMN(),0),Clubs!$A:$C,3,0)</f>
        <v>Eq24</v>
      </c>
      <c r="G90" s="72" t="str">
        <f>VLOOKUP(VLOOKUP($B90,'Paring list'!$A:$H,COLUMN(),0),Clubs!$A:$C,3,0)</f>
        <v>Eq16</v>
      </c>
      <c r="H90" s="72" t="str">
        <f>VLOOKUP(VLOOKUP($B90,'Paring list'!$A:$H,COLUMN(),0),Clubs!$A:$C,3,0)</f>
        <v>Eq8</v>
      </c>
      <c r="I90" s="72" t="str">
        <f>VLOOKUP(VLOOKUP($B90,'Paring list'!$A:$J,COLUMN(),0),Clubs!$A:$C,3,0)</f>
        <v>Eq7</v>
      </c>
      <c r="J90" s="72" t="str">
        <f>VLOOKUP(VLOOKUP($B90,'Paring list'!$A:$J,COLUMN(),0),Clubs!$A:$C,3,0)</f>
        <v>Eq4</v>
      </c>
    </row>
    <row r="91" spans="2:10" x14ac:dyDescent="0.35">
      <c r="B91" s="69">
        <v>54</v>
      </c>
      <c r="C91" s="70" t="str">
        <f>VLOOKUP(VLOOKUP($B91,'Paring list'!$A:$H,COLUMN(),0),Clubs!$A:$C,3,0)</f>
        <v>Eq21</v>
      </c>
      <c r="D91" s="70" t="str">
        <f>VLOOKUP(VLOOKUP($B91,'Paring list'!$A:$H,COLUMN(),0),Clubs!$A:$C,3,0)</f>
        <v>Eq10</v>
      </c>
      <c r="E91" s="70" t="str">
        <f>VLOOKUP(VLOOKUP($B91,'Paring list'!$A:$H,COLUMN(),0),Clubs!$A:$C,3,0)</f>
        <v>Eq17</v>
      </c>
      <c r="F91" s="70" t="str">
        <f>VLOOKUP(VLOOKUP($B91,'Paring list'!$A:$H,COLUMN(),0),Clubs!$A:$C,3,0)</f>
        <v>Eq12</v>
      </c>
      <c r="G91" s="70" t="str">
        <f>VLOOKUP(VLOOKUP($B91,'Paring list'!$A:$H,COLUMN(),0),Clubs!$A:$C,3,0)</f>
        <v>Eq9</v>
      </c>
      <c r="H91" s="70" t="str">
        <f>VLOOKUP(VLOOKUP($B91,'Paring list'!$A:$H,COLUMN(),0),Clubs!$A:$C,3,0)</f>
        <v>Eq5</v>
      </c>
      <c r="I91" s="70" t="str">
        <f>VLOOKUP(VLOOKUP($B91,'Paring list'!$A:$J,COLUMN(),0),Clubs!$A:$C,3,0)</f>
        <v>Eq19</v>
      </c>
      <c r="J91" s="70" t="str">
        <f>VLOOKUP(VLOOKUP($B91,'Paring list'!$A:$J,COLUMN(),0),Clubs!$A:$C,3,0)</f>
        <v>Eq15</v>
      </c>
    </row>
    <row r="92" spans="2:10" x14ac:dyDescent="0.35">
      <c r="B92" s="56" t="s">
        <v>87</v>
      </c>
      <c r="C92" s="57"/>
      <c r="D92" s="58"/>
      <c r="E92" s="59"/>
      <c r="F92" s="60"/>
      <c r="G92" s="61"/>
      <c r="H92" s="62"/>
      <c r="I92" s="63"/>
      <c r="J92" s="64"/>
    </row>
    <row r="93" spans="2:10" x14ac:dyDescent="0.35">
      <c r="B93" s="65" t="s">
        <v>28</v>
      </c>
      <c r="C93" s="57" t="s">
        <v>9</v>
      </c>
      <c r="D93" s="58" t="s">
        <v>10</v>
      </c>
      <c r="E93" s="59" t="s">
        <v>11</v>
      </c>
      <c r="F93" s="60" t="s">
        <v>12</v>
      </c>
      <c r="G93" s="66" t="s">
        <v>13</v>
      </c>
      <c r="H93" s="67" t="s">
        <v>14</v>
      </c>
      <c r="I93" s="63" t="s">
        <v>37</v>
      </c>
      <c r="J93" s="68" t="s">
        <v>38</v>
      </c>
    </row>
    <row r="94" spans="2:10" x14ac:dyDescent="0.35">
      <c r="B94" s="69">
        <v>55</v>
      </c>
      <c r="C94" s="70" t="str">
        <f>VLOOKUP(VLOOKUP($B94,'Paring list'!$A:$H,COLUMN(),0),Clubs!$A:$C,3,0)</f>
        <v>Eq16</v>
      </c>
      <c r="D94" s="70" t="str">
        <f>VLOOKUP(VLOOKUP($B94,'Paring list'!$A:$H,COLUMN(),0),Clubs!$A:$C,3,0)</f>
        <v>Eq2</v>
      </c>
      <c r="E94" s="70" t="str">
        <f>VLOOKUP(VLOOKUP($B94,'Paring list'!$A:$H,COLUMN(),0),Clubs!$A:$C,3,0)</f>
        <v>Eq21</v>
      </c>
      <c r="F94" s="70" t="str">
        <f>VLOOKUP(VLOOKUP($B94,'Paring list'!$A:$H,COLUMN(),0),Clubs!$A:$C,3,0)</f>
        <v>Eq19</v>
      </c>
      <c r="G94" s="70" t="str">
        <f>VLOOKUP(VLOOKUP($B94,'Paring list'!$A:$H,COLUMN(),0),Clubs!$A:$C,3,0)</f>
        <v>Eq22</v>
      </c>
      <c r="H94" s="70" t="str">
        <f>VLOOKUP(VLOOKUP($B94,'Paring list'!$A:$H,COLUMN(),0),Clubs!$A:$C,3,0)</f>
        <v>Eq4</v>
      </c>
      <c r="I94" s="70" t="str">
        <f>VLOOKUP(VLOOKUP($B94,'Paring list'!$A:$J,COLUMN(),0),Clubs!$A:$C,3,0)</f>
        <v>Eq6</v>
      </c>
      <c r="J94" s="70" t="str">
        <f>VLOOKUP(VLOOKUP($B94,'Paring list'!$A:$J,COLUMN(),0),Clubs!$A:$C,3,0)</f>
        <v>Eq9</v>
      </c>
    </row>
    <row r="95" spans="2:10" x14ac:dyDescent="0.35">
      <c r="B95" s="71">
        <v>56</v>
      </c>
      <c r="C95" s="72" t="str">
        <f>VLOOKUP(VLOOKUP($B95,'Paring list'!$A:$H,COLUMN(),0),Clubs!$A:$C,3,0)</f>
        <v>Eq23</v>
      </c>
      <c r="D95" s="72" t="str">
        <f>VLOOKUP(VLOOKUP($B95,'Paring list'!$A:$H,COLUMN(),0),Clubs!$A:$C,3,0)</f>
        <v>Eq3</v>
      </c>
      <c r="E95" s="72" t="str">
        <f>VLOOKUP(VLOOKUP($B95,'Paring list'!$A:$H,COLUMN(),0),Clubs!$A:$C,3,0)</f>
        <v>Eq12</v>
      </c>
      <c r="F95" s="72" t="str">
        <f>VLOOKUP(VLOOKUP($B95,'Paring list'!$A:$H,COLUMN(),0),Clubs!$A:$C,3,0)</f>
        <v>Eq18</v>
      </c>
      <c r="G95" s="72" t="str">
        <f>VLOOKUP(VLOOKUP($B95,'Paring list'!$A:$H,COLUMN(),0),Clubs!$A:$C,3,0)</f>
        <v>Eq5</v>
      </c>
      <c r="H95" s="72" t="str">
        <f>VLOOKUP(VLOOKUP($B95,'Paring list'!$A:$H,COLUMN(),0),Clubs!$A:$C,3,0)</f>
        <v>Eq14</v>
      </c>
      <c r="I95" s="72" t="str">
        <f>VLOOKUP(VLOOKUP($B95,'Paring list'!$A:$J,COLUMN(),0),Clubs!$A:$C,3,0)</f>
        <v>Eq8</v>
      </c>
      <c r="J95" s="72" t="str">
        <f>VLOOKUP(VLOOKUP($B95,'Paring list'!$A:$J,COLUMN(),0),Clubs!$A:$C,3,0)</f>
        <v>Eq10</v>
      </c>
    </row>
    <row r="96" spans="2:10" x14ac:dyDescent="0.35">
      <c r="B96" s="69">
        <v>57</v>
      </c>
      <c r="C96" s="70" t="str">
        <f>VLOOKUP(VLOOKUP($B96,'Paring list'!$A:$H,COLUMN(),0),Clubs!$A:$C,3,0)</f>
        <v>Eq7</v>
      </c>
      <c r="D96" s="70" t="str">
        <f>VLOOKUP(VLOOKUP($B96,'Paring list'!$A:$H,COLUMN(),0),Clubs!$A:$C,3,0)</f>
        <v>Eq13</v>
      </c>
      <c r="E96" s="70" t="str">
        <f>VLOOKUP(VLOOKUP($B96,'Paring list'!$A:$H,COLUMN(),0),Clubs!$A:$C,3,0)</f>
        <v>Eq1</v>
      </c>
      <c r="F96" s="70" t="str">
        <f>VLOOKUP(VLOOKUP($B96,'Paring list'!$A:$H,COLUMN(),0),Clubs!$A:$C,3,0)</f>
        <v>Eq15</v>
      </c>
      <c r="G96" s="70" t="str">
        <f>VLOOKUP(VLOOKUP($B96,'Paring list'!$A:$H,COLUMN(),0),Clubs!$A:$C,3,0)</f>
        <v>Eq11</v>
      </c>
      <c r="H96" s="70" t="str">
        <f>VLOOKUP(VLOOKUP($B96,'Paring list'!$A:$H,COLUMN(),0),Clubs!$A:$C,3,0)</f>
        <v>Eq20</v>
      </c>
      <c r="I96" s="70" t="str">
        <f>VLOOKUP(VLOOKUP($B96,'Paring list'!$A:$J,COLUMN(),0),Clubs!$A:$C,3,0)</f>
        <v>Eq24</v>
      </c>
      <c r="J96" s="70" t="str">
        <f>VLOOKUP(VLOOKUP($B96,'Paring list'!$A:$J,COLUMN(),0),Clubs!$A:$C,3,0)</f>
        <v>Eq17</v>
      </c>
    </row>
    <row r="97" spans="2:10" x14ac:dyDescent="0.35">
      <c r="B97" s="56" t="s">
        <v>88</v>
      </c>
      <c r="C97" s="57"/>
      <c r="D97" s="58"/>
      <c r="E97" s="59"/>
      <c r="F97" s="60"/>
      <c r="G97" s="61"/>
      <c r="H97" s="62"/>
      <c r="I97" s="63"/>
      <c r="J97" s="64"/>
    </row>
    <row r="98" spans="2:10" x14ac:dyDescent="0.35">
      <c r="B98" s="65" t="s">
        <v>28</v>
      </c>
      <c r="C98" s="57" t="s">
        <v>9</v>
      </c>
      <c r="D98" s="58" t="s">
        <v>10</v>
      </c>
      <c r="E98" s="59" t="s">
        <v>11</v>
      </c>
      <c r="F98" s="60" t="s">
        <v>12</v>
      </c>
      <c r="G98" s="66" t="s">
        <v>13</v>
      </c>
      <c r="H98" s="67" t="s">
        <v>14</v>
      </c>
      <c r="I98" s="63" t="s">
        <v>37</v>
      </c>
      <c r="J98" s="68" t="s">
        <v>38</v>
      </c>
    </row>
    <row r="99" spans="2:10" x14ac:dyDescent="0.35">
      <c r="B99" s="69">
        <v>58</v>
      </c>
      <c r="C99" s="70" t="str">
        <f>VLOOKUP(VLOOKUP($B99,'Paring list'!$A:$H,COLUMN(),0),Clubs!$A:$C,3,0)</f>
        <v>Eq22</v>
      </c>
      <c r="D99" s="70" t="str">
        <f>VLOOKUP(VLOOKUP($B99,'Paring list'!$A:$H,COLUMN(),0),Clubs!$A:$C,3,0)</f>
        <v>Eq21</v>
      </c>
      <c r="E99" s="70" t="str">
        <f>VLOOKUP(VLOOKUP($B99,'Paring list'!$A:$H,COLUMN(),0),Clubs!$A:$C,3,0)</f>
        <v>Eq11</v>
      </c>
      <c r="F99" s="70" t="str">
        <f>VLOOKUP(VLOOKUP($B99,'Paring list'!$A:$H,COLUMN(),0),Clubs!$A:$C,3,0)</f>
        <v>Eq9</v>
      </c>
      <c r="G99" s="70" t="str">
        <f>VLOOKUP(VLOOKUP($B99,'Paring list'!$A:$H,COLUMN(),0),Clubs!$A:$C,3,0)</f>
        <v>Eq18</v>
      </c>
      <c r="H99" s="70" t="str">
        <f>VLOOKUP(VLOOKUP($B99,'Paring list'!$A:$H,COLUMN(),0),Clubs!$A:$C,3,0)</f>
        <v>Eq5</v>
      </c>
      <c r="I99" s="70" t="str">
        <f>VLOOKUP(VLOOKUP($B99,'Paring list'!$A:$J,COLUMN(),0),Clubs!$A:$C,3,0)</f>
        <v>Eq3</v>
      </c>
      <c r="J99" s="70" t="str">
        <f>VLOOKUP(VLOOKUP($B99,'Paring list'!$A:$J,COLUMN(),0),Clubs!$A:$C,3,0)</f>
        <v>Eq8</v>
      </c>
    </row>
    <row r="100" spans="2:10" x14ac:dyDescent="0.35">
      <c r="B100" s="71">
        <v>59</v>
      </c>
      <c r="C100" s="72" t="str">
        <f>VLOOKUP(VLOOKUP($B100,'Paring list'!$A:$H,COLUMN(),0),Clubs!$A:$C,3,0)</f>
        <v>Eq19</v>
      </c>
      <c r="D100" s="72" t="str">
        <f>VLOOKUP(VLOOKUP($B100,'Paring list'!$A:$H,COLUMN(),0),Clubs!$A:$C,3,0)</f>
        <v>Eq4</v>
      </c>
      <c r="E100" s="72" t="str">
        <f>VLOOKUP(VLOOKUP($B100,'Paring list'!$A:$H,COLUMN(),0),Clubs!$A:$C,3,0)</f>
        <v>Eq23</v>
      </c>
      <c r="F100" s="72" t="str">
        <f>VLOOKUP(VLOOKUP($B100,'Paring list'!$A:$H,COLUMN(),0),Clubs!$A:$C,3,0)</f>
        <v>Eq17</v>
      </c>
      <c r="G100" s="72" t="str">
        <f>VLOOKUP(VLOOKUP($B100,'Paring list'!$A:$H,COLUMN(),0),Clubs!$A:$C,3,0)</f>
        <v>Eq15</v>
      </c>
      <c r="H100" s="72" t="str">
        <f>VLOOKUP(VLOOKUP($B100,'Paring list'!$A:$H,COLUMN(),0),Clubs!$A:$C,3,0)</f>
        <v>Eq16</v>
      </c>
      <c r="I100" s="72" t="str">
        <f>VLOOKUP(VLOOKUP($B100,'Paring list'!$A:$J,COLUMN(),0),Clubs!$A:$C,3,0)</f>
        <v>Eq10</v>
      </c>
      <c r="J100" s="72" t="str">
        <f>VLOOKUP(VLOOKUP($B100,'Paring list'!$A:$J,COLUMN(),0),Clubs!$A:$C,3,0)</f>
        <v>Eq13</v>
      </c>
    </row>
    <row r="101" spans="2:10" x14ac:dyDescent="0.35">
      <c r="B101" s="69">
        <v>60</v>
      </c>
      <c r="C101" s="70" t="str">
        <f>VLOOKUP(VLOOKUP($B101,'Paring list'!$A:$H,COLUMN(),0),Clubs!$A:$C,3,0)</f>
        <v>Eq12</v>
      </c>
      <c r="D101" s="70" t="str">
        <f>VLOOKUP(VLOOKUP($B101,'Paring list'!$A:$H,COLUMN(),0),Clubs!$A:$C,3,0)</f>
        <v>Eq6</v>
      </c>
      <c r="E101" s="70" t="str">
        <f>VLOOKUP(VLOOKUP($B101,'Paring list'!$A:$H,COLUMN(),0),Clubs!$A:$C,3,0)</f>
        <v>Eq24</v>
      </c>
      <c r="F101" s="70" t="str">
        <f>VLOOKUP(VLOOKUP($B101,'Paring list'!$A:$H,COLUMN(),0),Clubs!$A:$C,3,0)</f>
        <v>Eq1</v>
      </c>
      <c r="G101" s="70" t="str">
        <f>VLOOKUP(VLOOKUP($B101,'Paring list'!$A:$H,COLUMN(),0),Clubs!$A:$C,3,0)</f>
        <v>Eq20</v>
      </c>
      <c r="H101" s="70" t="str">
        <f>VLOOKUP(VLOOKUP($B101,'Paring list'!$A:$H,COLUMN(),0),Clubs!$A:$C,3,0)</f>
        <v>Eq7</v>
      </c>
      <c r="I101" s="70" t="str">
        <f>VLOOKUP(VLOOKUP($B101,'Paring list'!$A:$J,COLUMN(),0),Clubs!$A:$C,3,0)</f>
        <v>Eq2</v>
      </c>
      <c r="J101" s="70" t="str">
        <f>VLOOKUP(VLOOKUP($B101,'Paring list'!$A:$J,COLUMN(),0),Clubs!$A:$C,3,0)</f>
        <v>Eq14</v>
      </c>
    </row>
    <row r="102" spans="2:10" x14ac:dyDescent="0.35">
      <c r="B102" s="56" t="s">
        <v>89</v>
      </c>
      <c r="C102" s="57"/>
      <c r="D102" s="58"/>
      <c r="E102" s="59"/>
      <c r="F102" s="60"/>
      <c r="G102" s="61"/>
      <c r="H102" s="62"/>
      <c r="I102" s="63"/>
      <c r="J102" s="64"/>
    </row>
    <row r="103" spans="2:10" x14ac:dyDescent="0.35">
      <c r="B103" s="65" t="s">
        <v>28</v>
      </c>
      <c r="C103" s="57" t="s">
        <v>9</v>
      </c>
      <c r="D103" s="58" t="s">
        <v>10</v>
      </c>
      <c r="E103" s="59" t="s">
        <v>11</v>
      </c>
      <c r="F103" s="60" t="s">
        <v>12</v>
      </c>
      <c r="G103" s="66" t="s">
        <v>13</v>
      </c>
      <c r="H103" s="67" t="s">
        <v>14</v>
      </c>
      <c r="I103" s="63" t="s">
        <v>37</v>
      </c>
      <c r="J103" s="68" t="s">
        <v>38</v>
      </c>
    </row>
    <row r="104" spans="2:10" x14ac:dyDescent="0.35">
      <c r="B104" s="69">
        <v>61</v>
      </c>
      <c r="C104" s="70" t="str">
        <f>VLOOKUP(VLOOKUP($B104,'Paring list'!$A:$H,COLUMN(),0),Clubs!$A:$C,3,0)</f>
        <v>Eq2</v>
      </c>
      <c r="D104" s="70" t="str">
        <f>VLOOKUP(VLOOKUP($B104,'Paring list'!$A:$H,COLUMN(),0),Clubs!$A:$C,3,0)</f>
        <v>Eq11</v>
      </c>
      <c r="E104" s="70" t="str">
        <f>VLOOKUP(VLOOKUP($B104,'Paring list'!$A:$H,COLUMN(),0),Clubs!$A:$C,3,0)</f>
        <v>Eq20</v>
      </c>
      <c r="F104" s="70" t="str">
        <f>VLOOKUP(VLOOKUP($B104,'Paring list'!$A:$H,COLUMN(),0),Clubs!$A:$C,3,0)</f>
        <v>Eq21</v>
      </c>
      <c r="G104" s="70" t="str">
        <f>VLOOKUP(VLOOKUP($B104,'Paring list'!$A:$H,COLUMN(),0),Clubs!$A:$C,3,0)</f>
        <v>Eq23</v>
      </c>
      <c r="H104" s="70" t="str">
        <f>VLOOKUP(VLOOKUP($B104,'Paring list'!$A:$H,COLUMN(),0),Clubs!$A:$C,3,0)</f>
        <v>Eq22</v>
      </c>
      <c r="I104" s="70" t="str">
        <f>VLOOKUP(VLOOKUP($B104,'Paring list'!$A:$J,COLUMN(),0),Clubs!$A:$C,3,0)</f>
        <v>Eq19</v>
      </c>
      <c r="J104" s="70" t="str">
        <f>VLOOKUP(VLOOKUP($B104,'Paring list'!$A:$J,COLUMN(),0),Clubs!$A:$C,3,0)</f>
        <v>Eq14</v>
      </c>
    </row>
    <row r="105" spans="2:10" x14ac:dyDescent="0.35">
      <c r="B105" s="71">
        <v>62</v>
      </c>
      <c r="C105" s="72" t="str">
        <f>VLOOKUP(VLOOKUP($B105,'Paring list'!$A:$H,COLUMN(),0),Clubs!$A:$C,3,0)</f>
        <v>Eq3</v>
      </c>
      <c r="D105" s="72" t="str">
        <f>VLOOKUP(VLOOKUP($B105,'Paring list'!$A:$H,COLUMN(),0),Clubs!$A:$C,3,0)</f>
        <v>Eq5</v>
      </c>
      <c r="E105" s="72" t="str">
        <f>VLOOKUP(VLOOKUP($B105,'Paring list'!$A:$H,COLUMN(),0),Clubs!$A:$C,3,0)</f>
        <v>Eq16</v>
      </c>
      <c r="F105" s="72" t="str">
        <f>VLOOKUP(VLOOKUP($B105,'Paring list'!$A:$H,COLUMN(),0),Clubs!$A:$C,3,0)</f>
        <v>Eq7</v>
      </c>
      <c r="G105" s="72" t="str">
        <f>VLOOKUP(VLOOKUP($B105,'Paring list'!$A:$H,COLUMN(),0),Clubs!$A:$C,3,0)</f>
        <v>Eq1</v>
      </c>
      <c r="H105" s="72" t="str">
        <f>VLOOKUP(VLOOKUP($B105,'Paring list'!$A:$H,COLUMN(),0),Clubs!$A:$C,3,0)</f>
        <v>Eq24</v>
      </c>
      <c r="I105" s="72" t="str">
        <f>VLOOKUP(VLOOKUP($B105,'Paring list'!$A:$J,COLUMN(),0),Clubs!$A:$C,3,0)</f>
        <v>Eq4</v>
      </c>
      <c r="J105" s="72" t="str">
        <f>VLOOKUP(VLOOKUP($B105,'Paring list'!$A:$J,COLUMN(),0),Clubs!$A:$C,3,0)</f>
        <v>Eq10</v>
      </c>
    </row>
    <row r="106" spans="2:10" x14ac:dyDescent="0.35">
      <c r="B106" s="69">
        <v>63</v>
      </c>
      <c r="C106" s="70" t="str">
        <f>VLOOKUP(VLOOKUP($B106,'Paring list'!$A:$H,COLUMN(),0),Clubs!$A:$C,3,0)</f>
        <v>Eq18</v>
      </c>
      <c r="D106" s="70" t="str">
        <f>VLOOKUP(VLOOKUP($B106,'Paring list'!$A:$H,COLUMN(),0),Clubs!$A:$C,3,0)</f>
        <v>Eq9</v>
      </c>
      <c r="E106" s="70" t="str">
        <f>VLOOKUP(VLOOKUP($B106,'Paring list'!$A:$H,COLUMN(),0),Clubs!$A:$C,3,0)</f>
        <v>Eq15</v>
      </c>
      <c r="F106" s="70" t="str">
        <f>VLOOKUP(VLOOKUP($B106,'Paring list'!$A:$H,COLUMN(),0),Clubs!$A:$C,3,0)</f>
        <v>Eq13</v>
      </c>
      <c r="G106" s="70" t="str">
        <f>VLOOKUP(VLOOKUP($B106,'Paring list'!$A:$H,COLUMN(),0),Clubs!$A:$C,3,0)</f>
        <v>Eq17</v>
      </c>
      <c r="H106" s="70" t="str">
        <f>VLOOKUP(VLOOKUP($B106,'Paring list'!$A:$H,COLUMN(),0),Clubs!$A:$C,3,0)</f>
        <v>Eq12</v>
      </c>
      <c r="I106" s="70" t="str">
        <f>VLOOKUP(VLOOKUP($B106,'Paring list'!$A:$J,COLUMN(),0),Clubs!$A:$C,3,0)</f>
        <v>Eq8</v>
      </c>
      <c r="J106" s="70" t="str">
        <f>VLOOKUP(VLOOKUP($B106,'Paring list'!$A:$J,COLUMN(),0),Clubs!$A:$C,3,0)</f>
        <v>Eq6</v>
      </c>
    </row>
    <row r="107" spans="2:10" x14ac:dyDescent="0.35">
      <c r="B107" s="56" t="s">
        <v>90</v>
      </c>
      <c r="C107" s="57"/>
      <c r="D107" s="58"/>
      <c r="E107" s="59"/>
      <c r="F107" s="60"/>
      <c r="G107" s="61"/>
      <c r="H107" s="62"/>
      <c r="I107" s="63"/>
      <c r="J107" s="64"/>
    </row>
    <row r="108" spans="2:10" x14ac:dyDescent="0.35">
      <c r="B108" s="65" t="s">
        <v>28</v>
      </c>
      <c r="C108" s="57" t="s">
        <v>9</v>
      </c>
      <c r="D108" s="58" t="s">
        <v>10</v>
      </c>
      <c r="E108" s="59" t="s">
        <v>11</v>
      </c>
      <c r="F108" s="60" t="s">
        <v>12</v>
      </c>
      <c r="G108" s="66" t="s">
        <v>13</v>
      </c>
      <c r="H108" s="67" t="s">
        <v>14</v>
      </c>
      <c r="I108" s="63" t="s">
        <v>37</v>
      </c>
      <c r="J108" s="68" t="s">
        <v>38</v>
      </c>
    </row>
    <row r="109" spans="2:10" x14ac:dyDescent="0.35">
      <c r="B109" s="69">
        <v>64</v>
      </c>
      <c r="C109" s="70" t="str">
        <f>VLOOKUP(VLOOKUP($B109,'Paring list'!$A:$H,COLUMN(),0),Clubs!$A:$C,3,0)</f>
        <v>Eq14</v>
      </c>
      <c r="D109" s="70" t="str">
        <f>VLOOKUP(VLOOKUP($B109,'Paring list'!$A:$H,COLUMN(),0),Clubs!$A:$C,3,0)</f>
        <v>Eq18</v>
      </c>
      <c r="E109" s="70" t="str">
        <f>VLOOKUP(VLOOKUP($B109,'Paring list'!$A:$H,COLUMN(),0),Clubs!$A:$C,3,0)</f>
        <v>Eq7</v>
      </c>
      <c r="F109" s="70" t="str">
        <f>VLOOKUP(VLOOKUP($B109,'Paring list'!$A:$H,COLUMN(),0),Clubs!$A:$C,3,0)</f>
        <v>Eq4</v>
      </c>
      <c r="G109" s="70" t="str">
        <f>VLOOKUP(VLOOKUP($B109,'Paring list'!$A:$H,COLUMN(),0),Clubs!$A:$C,3,0)</f>
        <v>Eq21</v>
      </c>
      <c r="H109" s="70" t="str">
        <f>VLOOKUP(VLOOKUP($B109,'Paring list'!$A:$H,COLUMN(),0),Clubs!$A:$C,3,0)</f>
        <v>Eq17</v>
      </c>
      <c r="I109" s="70" t="str">
        <f>VLOOKUP(VLOOKUP($B109,'Paring list'!$A:$J,COLUMN(),0),Clubs!$A:$C,3,0)</f>
        <v>Eq10</v>
      </c>
      <c r="J109" s="70" t="str">
        <f>VLOOKUP(VLOOKUP($B109,'Paring list'!$A:$J,COLUMN(),0),Clubs!$A:$C,3,0)</f>
        <v>Eq8</v>
      </c>
    </row>
    <row r="110" spans="2:10" x14ac:dyDescent="0.35">
      <c r="B110" s="71">
        <v>65</v>
      </c>
      <c r="C110" s="72" t="str">
        <f>VLOOKUP(VLOOKUP($B110,'Paring list'!$A:$H,COLUMN(),0),Clubs!$A:$C,3,0)</f>
        <v>Eq15</v>
      </c>
      <c r="D110" s="72" t="str">
        <f>VLOOKUP(VLOOKUP($B110,'Paring list'!$A:$H,COLUMN(),0),Clubs!$A:$C,3,0)</f>
        <v>Eq3</v>
      </c>
      <c r="E110" s="72" t="str">
        <f>VLOOKUP(VLOOKUP($B110,'Paring list'!$A:$H,COLUMN(),0),Clubs!$A:$C,3,0)</f>
        <v>Eq9</v>
      </c>
      <c r="F110" s="72" t="str">
        <f>VLOOKUP(VLOOKUP($B110,'Paring list'!$A:$H,COLUMN(),0),Clubs!$A:$C,3,0)</f>
        <v>Eq11</v>
      </c>
      <c r="G110" s="72" t="str">
        <f>VLOOKUP(VLOOKUP($B110,'Paring list'!$A:$H,COLUMN(),0),Clubs!$A:$C,3,0)</f>
        <v>Eq6</v>
      </c>
      <c r="H110" s="72" t="str">
        <f>VLOOKUP(VLOOKUP($B110,'Paring list'!$A:$H,COLUMN(),0),Clubs!$A:$C,3,0)</f>
        <v>Eq1</v>
      </c>
      <c r="I110" s="72" t="str">
        <f>VLOOKUP(VLOOKUP($B110,'Paring list'!$A:$J,COLUMN(),0),Clubs!$A:$C,3,0)</f>
        <v>Eq20</v>
      </c>
      <c r="J110" s="72" t="str">
        <f>VLOOKUP(VLOOKUP($B110,'Paring list'!$A:$J,COLUMN(),0),Clubs!$A:$C,3,0)</f>
        <v>Eq24</v>
      </c>
    </row>
    <row r="111" spans="2:10" x14ac:dyDescent="0.35">
      <c r="B111" s="69">
        <v>66</v>
      </c>
      <c r="C111" s="70" t="str">
        <f>VLOOKUP(VLOOKUP($B111,'Paring list'!$A:$H,COLUMN(),0),Clubs!$A:$C,3,0)</f>
        <v>Eq5</v>
      </c>
      <c r="D111" s="70" t="str">
        <f>VLOOKUP(VLOOKUP($B111,'Paring list'!$A:$H,COLUMN(),0),Clubs!$A:$C,3,0)</f>
        <v>Eq22</v>
      </c>
      <c r="E111" s="70" t="str">
        <f>VLOOKUP(VLOOKUP($B111,'Paring list'!$A:$H,COLUMN(),0),Clubs!$A:$C,3,0)</f>
        <v>Eq19</v>
      </c>
      <c r="F111" s="70" t="str">
        <f>VLOOKUP(VLOOKUP($B111,'Paring list'!$A:$H,COLUMN(),0),Clubs!$A:$C,3,0)</f>
        <v>Eq23</v>
      </c>
      <c r="G111" s="70" t="str">
        <f>VLOOKUP(VLOOKUP($B111,'Paring list'!$A:$H,COLUMN(),0),Clubs!$A:$C,3,0)</f>
        <v>Eq13</v>
      </c>
      <c r="H111" s="70" t="str">
        <f>VLOOKUP(VLOOKUP($B111,'Paring list'!$A:$H,COLUMN(),0),Clubs!$A:$C,3,0)</f>
        <v>Eq2</v>
      </c>
      <c r="I111" s="70" t="str">
        <f>VLOOKUP(VLOOKUP($B111,'Paring list'!$A:$J,COLUMN(),0),Clubs!$A:$C,3,0)</f>
        <v>Eq16</v>
      </c>
      <c r="J111" s="70" t="str">
        <f>VLOOKUP(VLOOKUP($B111,'Paring list'!$A:$J,COLUMN(),0),Clubs!$A:$C,3,0)</f>
        <v>Eq12</v>
      </c>
    </row>
    <row r="112" spans="2:10" x14ac:dyDescent="0.35">
      <c r="B112" s="56" t="s">
        <v>91</v>
      </c>
      <c r="C112" s="57"/>
      <c r="D112" s="58"/>
      <c r="E112" s="59"/>
      <c r="F112" s="60"/>
      <c r="G112" s="61"/>
      <c r="H112" s="62"/>
      <c r="I112" s="63"/>
      <c r="J112" s="64"/>
    </row>
    <row r="113" spans="2:10" x14ac:dyDescent="0.35">
      <c r="B113" s="65" t="s">
        <v>28</v>
      </c>
      <c r="C113" s="57" t="s">
        <v>9</v>
      </c>
      <c r="D113" s="58" t="s">
        <v>10</v>
      </c>
      <c r="E113" s="59" t="s">
        <v>11</v>
      </c>
      <c r="F113" s="60" t="s">
        <v>12</v>
      </c>
      <c r="G113" s="66" t="s">
        <v>13</v>
      </c>
      <c r="H113" s="67" t="s">
        <v>14</v>
      </c>
      <c r="I113" s="63" t="s">
        <v>37</v>
      </c>
      <c r="J113" s="68" t="s">
        <v>38</v>
      </c>
    </row>
    <row r="114" spans="2:10" x14ac:dyDescent="0.35">
      <c r="B114" s="69">
        <v>67</v>
      </c>
      <c r="C114" s="70" t="str">
        <f>VLOOKUP(VLOOKUP($B114,'Paring list'!$A:$H,COLUMN(),0),Clubs!$A:$C,3,0)</f>
        <v>Eq7</v>
      </c>
      <c r="D114" s="70" t="str">
        <f>VLOOKUP(VLOOKUP($B114,'Paring list'!$A:$H,COLUMN(),0),Clubs!$A:$C,3,0)</f>
        <v>Eq14</v>
      </c>
      <c r="E114" s="70" t="str">
        <f>VLOOKUP(VLOOKUP($B114,'Paring list'!$A:$H,COLUMN(),0),Clubs!$A:$C,3,0)</f>
        <v>Eq13</v>
      </c>
      <c r="F114" s="70" t="str">
        <f>VLOOKUP(VLOOKUP($B114,'Paring list'!$A:$H,COLUMN(),0),Clubs!$A:$C,3,0)</f>
        <v>Eq5</v>
      </c>
      <c r="G114" s="70" t="str">
        <f>VLOOKUP(VLOOKUP($B114,'Paring list'!$A:$H,COLUMN(),0),Clubs!$A:$C,3,0)</f>
        <v>Eq9</v>
      </c>
      <c r="H114" s="70" t="str">
        <f>VLOOKUP(VLOOKUP($B114,'Paring list'!$A:$H,COLUMN(),0),Clubs!$A:$C,3,0)</f>
        <v>Eq24</v>
      </c>
      <c r="I114" s="70" t="str">
        <f>VLOOKUP(VLOOKUP($B114,'Paring list'!$A:$J,COLUMN(),0),Clubs!$A:$C,3,0)</f>
        <v>Eq22</v>
      </c>
      <c r="J114" s="70" t="str">
        <f>VLOOKUP(VLOOKUP($B114,'Paring list'!$A:$J,COLUMN(),0),Clubs!$A:$C,3,0)</f>
        <v>Eq15</v>
      </c>
    </row>
    <row r="115" spans="2:10" x14ac:dyDescent="0.35">
      <c r="B115" s="71">
        <v>68</v>
      </c>
      <c r="C115" s="72" t="str">
        <f>VLOOKUP(VLOOKUP($B115,'Paring list'!$A:$H,COLUMN(),0),Clubs!$A:$C,3,0)</f>
        <v>Eq8</v>
      </c>
      <c r="D115" s="72" t="str">
        <f>VLOOKUP(VLOOKUP($B115,'Paring list'!$A:$H,COLUMN(),0),Clubs!$A:$C,3,0)</f>
        <v>Eq17</v>
      </c>
      <c r="E115" s="72" t="str">
        <f>VLOOKUP(VLOOKUP($B115,'Paring list'!$A:$H,COLUMN(),0),Clubs!$A:$C,3,0)</f>
        <v>Eq2</v>
      </c>
      <c r="F115" s="72" t="str">
        <f>VLOOKUP(VLOOKUP($B115,'Paring list'!$A:$H,COLUMN(),0),Clubs!$A:$C,3,0)</f>
        <v>Eq16</v>
      </c>
      <c r="G115" s="72" t="str">
        <f>VLOOKUP(VLOOKUP($B115,'Paring list'!$A:$H,COLUMN(),0),Clubs!$A:$C,3,0)</f>
        <v>Eq19</v>
      </c>
      <c r="H115" s="72" t="str">
        <f>VLOOKUP(VLOOKUP($B115,'Paring list'!$A:$H,COLUMN(),0),Clubs!$A:$C,3,0)</f>
        <v>Eq18</v>
      </c>
      <c r="I115" s="72" t="str">
        <f>VLOOKUP(VLOOKUP($B115,'Paring list'!$A:$J,COLUMN(),0),Clubs!$A:$C,3,0)</f>
        <v>Eq1</v>
      </c>
      <c r="J115" s="72" t="str">
        <f>VLOOKUP(VLOOKUP($B115,'Paring list'!$A:$J,COLUMN(),0),Clubs!$A:$C,3,0)</f>
        <v>Eq3</v>
      </c>
    </row>
    <row r="116" spans="2:10" x14ac:dyDescent="0.35">
      <c r="B116" s="69">
        <v>69</v>
      </c>
      <c r="C116" s="70" t="str">
        <f>VLOOKUP(VLOOKUP($B116,'Paring list'!$A:$H,COLUMN(),0),Clubs!$A:$C,3,0)</f>
        <v>Eq11</v>
      </c>
      <c r="D116" s="70" t="str">
        <f>VLOOKUP(VLOOKUP($B116,'Paring list'!$A:$H,COLUMN(),0),Clubs!$A:$C,3,0)</f>
        <v>Eq4</v>
      </c>
      <c r="E116" s="70" t="str">
        <f>VLOOKUP(VLOOKUP($B116,'Paring list'!$A:$H,COLUMN(),0),Clubs!$A:$C,3,0)</f>
        <v>Eq10</v>
      </c>
      <c r="F116" s="70" t="str">
        <f>VLOOKUP(VLOOKUP($B116,'Paring list'!$A:$H,COLUMN(),0),Clubs!$A:$C,3,0)</f>
        <v>Eq6</v>
      </c>
      <c r="G116" s="70" t="str">
        <f>VLOOKUP(VLOOKUP($B116,'Paring list'!$A:$H,COLUMN(),0),Clubs!$A:$C,3,0)</f>
        <v>Eq12</v>
      </c>
      <c r="H116" s="70" t="str">
        <f>VLOOKUP(VLOOKUP($B116,'Paring list'!$A:$H,COLUMN(),0),Clubs!$A:$C,3,0)</f>
        <v>Eq23</v>
      </c>
      <c r="I116" s="70" t="str">
        <f>VLOOKUP(VLOOKUP($B116,'Paring list'!$A:$J,COLUMN(),0),Clubs!$A:$C,3,0)</f>
        <v>Eq21</v>
      </c>
      <c r="J116" s="70" t="str">
        <f>VLOOKUP(VLOOKUP($B116,'Paring list'!$A:$J,COLUMN(),0),Clubs!$A:$C,3,0)</f>
        <v>Eq20</v>
      </c>
    </row>
    <row r="117" spans="2:10" x14ac:dyDescent="0.35">
      <c r="B117" s="56" t="s">
        <v>92</v>
      </c>
      <c r="C117" s="57"/>
      <c r="D117" s="58"/>
      <c r="E117" s="59"/>
      <c r="F117" s="60"/>
      <c r="G117" s="61"/>
      <c r="H117" s="62"/>
      <c r="I117" s="63"/>
      <c r="J117" s="64"/>
    </row>
    <row r="118" spans="2:10" x14ac:dyDescent="0.35">
      <c r="B118" s="65" t="s">
        <v>28</v>
      </c>
      <c r="C118" s="57" t="s">
        <v>9</v>
      </c>
      <c r="D118" s="58" t="s">
        <v>10</v>
      </c>
      <c r="E118" s="59" t="s">
        <v>11</v>
      </c>
      <c r="F118" s="60" t="s">
        <v>12</v>
      </c>
      <c r="G118" s="66" t="s">
        <v>13</v>
      </c>
      <c r="H118" s="67" t="s">
        <v>14</v>
      </c>
      <c r="I118" s="63" t="s">
        <v>37</v>
      </c>
      <c r="J118" s="68" t="s">
        <v>38</v>
      </c>
    </row>
    <row r="119" spans="2:10" x14ac:dyDescent="0.35">
      <c r="B119" s="69">
        <v>70</v>
      </c>
      <c r="C119" s="70" t="str">
        <f>VLOOKUP(VLOOKUP($B119,'Paring list'!$A:$H,COLUMN(),0),Clubs!$A:$C,3,0)</f>
        <v>Eq4</v>
      </c>
      <c r="D119" s="70" t="str">
        <f>VLOOKUP(VLOOKUP($B119,'Paring list'!$A:$H,COLUMN(),0),Clubs!$A:$C,3,0)</f>
        <v>Eq5</v>
      </c>
      <c r="E119" s="70" t="str">
        <f>VLOOKUP(VLOOKUP($B119,'Paring list'!$A:$H,COLUMN(),0),Clubs!$A:$C,3,0)</f>
        <v>Eq3</v>
      </c>
      <c r="F119" s="70" t="str">
        <f>VLOOKUP(VLOOKUP($B119,'Paring list'!$A:$H,COLUMN(),0),Clubs!$A:$C,3,0)</f>
        <v>Eq14</v>
      </c>
      <c r="G119" s="70" t="str">
        <f>VLOOKUP(VLOOKUP($B119,'Paring list'!$A:$H,COLUMN(),0),Clubs!$A:$C,3,0)</f>
        <v>Eq24</v>
      </c>
      <c r="H119" s="70" t="str">
        <f>VLOOKUP(VLOOKUP($B119,'Paring list'!$A:$H,COLUMN(),0),Clubs!$A:$C,3,0)</f>
        <v>Eq11</v>
      </c>
      <c r="I119" s="70" t="str">
        <f>VLOOKUP(VLOOKUP($B119,'Paring list'!$A:$J,COLUMN(),0),Clubs!$A:$C,3,0)</f>
        <v>Eq17</v>
      </c>
      <c r="J119" s="70" t="str">
        <f>VLOOKUP(VLOOKUP($B119,'Paring list'!$A:$J,COLUMN(),0),Clubs!$A:$C,3,0)</f>
        <v>Eq19</v>
      </c>
    </row>
    <row r="120" spans="2:10" x14ac:dyDescent="0.35">
      <c r="B120" s="71">
        <v>71</v>
      </c>
      <c r="C120" s="72" t="str">
        <f>VLOOKUP(VLOOKUP($B120,'Paring list'!$A:$H,COLUMN(),0),Clubs!$A:$C,3,0)</f>
        <v>Eq22</v>
      </c>
      <c r="D120" s="72" t="str">
        <f>VLOOKUP(VLOOKUP($B120,'Paring list'!$A:$H,COLUMN(),0),Clubs!$A:$C,3,0)</f>
        <v>Eq8</v>
      </c>
      <c r="E120" s="72" t="str">
        <f>VLOOKUP(VLOOKUP($B120,'Paring list'!$A:$H,COLUMN(),0),Clubs!$A:$C,3,0)</f>
        <v>Eq20</v>
      </c>
      <c r="F120" s="72" t="str">
        <f>VLOOKUP(VLOOKUP($B120,'Paring list'!$A:$H,COLUMN(),0),Clubs!$A:$C,3,0)</f>
        <v>Eq10</v>
      </c>
      <c r="G120" s="72" t="str">
        <f>VLOOKUP(VLOOKUP($B120,'Paring list'!$A:$H,COLUMN(),0),Clubs!$A:$C,3,0)</f>
        <v>Eq15</v>
      </c>
      <c r="H120" s="72" t="str">
        <f>VLOOKUP(VLOOKUP($B120,'Paring list'!$A:$H,COLUMN(),0),Clubs!$A:$C,3,0)</f>
        <v>Eq9</v>
      </c>
      <c r="I120" s="72" t="str">
        <f>VLOOKUP(VLOOKUP($B120,'Paring list'!$A:$J,COLUMN(),0),Clubs!$A:$C,3,0)</f>
        <v>Eq12</v>
      </c>
      <c r="J120" s="72" t="str">
        <f>VLOOKUP(VLOOKUP($B120,'Paring list'!$A:$J,COLUMN(),0),Clubs!$A:$C,3,0)</f>
        <v>Eq1</v>
      </c>
    </row>
    <row r="121" spans="2:10" x14ac:dyDescent="0.35">
      <c r="B121" s="69">
        <v>72</v>
      </c>
      <c r="C121" s="70" t="str">
        <f>VLOOKUP(VLOOKUP($B121,'Paring list'!$A:$H,COLUMN(),0),Clubs!$A:$C,3,0)</f>
        <v>Eq21</v>
      </c>
      <c r="D121" s="70" t="str">
        <f>VLOOKUP(VLOOKUP($B121,'Paring list'!$A:$H,COLUMN(),0),Clubs!$A:$C,3,0)</f>
        <v>Eq18</v>
      </c>
      <c r="E121" s="70" t="str">
        <f>VLOOKUP(VLOOKUP($B121,'Paring list'!$A:$H,COLUMN(),0),Clubs!$A:$C,3,0)</f>
        <v>Eq16</v>
      </c>
      <c r="F121" s="70" t="str">
        <f>VLOOKUP(VLOOKUP($B121,'Paring list'!$A:$H,COLUMN(),0),Clubs!$A:$C,3,0)</f>
        <v>Eq7</v>
      </c>
      <c r="G121" s="70" t="str">
        <f>VLOOKUP(VLOOKUP($B121,'Paring list'!$A:$H,COLUMN(),0),Clubs!$A:$C,3,0)</f>
        <v>Eq6</v>
      </c>
      <c r="H121" s="70" t="str">
        <f>VLOOKUP(VLOOKUP($B121,'Paring list'!$A:$H,COLUMN(),0),Clubs!$A:$C,3,0)</f>
        <v>Eq13</v>
      </c>
      <c r="I121" s="70" t="str">
        <f>VLOOKUP(VLOOKUP($B121,'Paring list'!$A:$J,COLUMN(),0),Clubs!$A:$C,3,0)</f>
        <v>Eq2</v>
      </c>
      <c r="J121" s="70" t="str">
        <f>VLOOKUP(VLOOKUP($B121,'Paring list'!$A:$J,COLUMN(),0),Clubs!$A:$C,3,0)</f>
        <v>Eq23</v>
      </c>
    </row>
    <row r="122" spans="2:10" x14ac:dyDescent="0.35">
      <c r="B122" s="56" t="s">
        <v>93</v>
      </c>
      <c r="C122" s="57"/>
      <c r="D122" s="58"/>
      <c r="E122" s="59"/>
      <c r="F122" s="60"/>
      <c r="G122" s="61"/>
      <c r="H122" s="62"/>
      <c r="I122" s="63"/>
      <c r="J122" s="64"/>
    </row>
    <row r="123" spans="2:10" x14ac:dyDescent="0.35">
      <c r="B123" s="65" t="s">
        <v>28</v>
      </c>
      <c r="C123" s="57" t="s">
        <v>9</v>
      </c>
      <c r="D123" s="58" t="s">
        <v>10</v>
      </c>
      <c r="E123" s="59" t="s">
        <v>11</v>
      </c>
      <c r="F123" s="60" t="s">
        <v>12</v>
      </c>
      <c r="G123" s="66" t="s">
        <v>13</v>
      </c>
      <c r="H123" s="67" t="s">
        <v>14</v>
      </c>
      <c r="I123" s="63" t="s">
        <v>37</v>
      </c>
      <c r="J123" s="68" t="s">
        <v>38</v>
      </c>
    </row>
    <row r="124" spans="2:10" x14ac:dyDescent="0.35">
      <c r="B124" s="69">
        <v>73</v>
      </c>
      <c r="C124" s="70" t="str">
        <f>VLOOKUP(VLOOKUP($B124,'Paring list'!$A:$H,COLUMN(),0),Clubs!$A:$C,3,0)</f>
        <v>Eq10</v>
      </c>
      <c r="D124" s="70" t="str">
        <f>VLOOKUP(VLOOKUP($B124,'Paring list'!$A:$H,COLUMN(),0),Clubs!$A:$C,3,0)</f>
        <v>Eq11</v>
      </c>
      <c r="E124" s="70" t="str">
        <f>VLOOKUP(VLOOKUP($B124,'Paring list'!$A:$H,COLUMN(),0),Clubs!$A:$C,3,0)</f>
        <v>Eq15</v>
      </c>
      <c r="F124" s="70" t="str">
        <f>VLOOKUP(VLOOKUP($B124,'Paring list'!$A:$H,COLUMN(),0),Clubs!$A:$C,3,0)</f>
        <v>Eq2</v>
      </c>
      <c r="G124" s="70" t="str">
        <f>VLOOKUP(VLOOKUP($B124,'Paring list'!$A:$H,COLUMN(),0),Clubs!$A:$C,3,0)</f>
        <v>Eq24</v>
      </c>
      <c r="H124" s="70" t="str">
        <f>VLOOKUP(VLOOKUP($B124,'Paring list'!$A:$H,COLUMN(),0),Clubs!$A:$C,3,0)</f>
        <v>Eq5</v>
      </c>
      <c r="I124" s="70" t="str">
        <f>VLOOKUP(VLOOKUP($B124,'Paring list'!$A:$J,COLUMN(),0),Clubs!$A:$C,3,0)</f>
        <v>Eq13</v>
      </c>
      <c r="J124" s="70" t="str">
        <f>VLOOKUP(VLOOKUP($B124,'Paring list'!$A:$J,COLUMN(),0),Clubs!$A:$C,3,0)</f>
        <v>Eq21</v>
      </c>
    </row>
    <row r="125" spans="2:10" x14ac:dyDescent="0.35">
      <c r="B125" s="71">
        <v>74</v>
      </c>
      <c r="C125" s="72" t="str">
        <f>VLOOKUP(VLOOKUP($B125,'Paring list'!$A:$H,COLUMN(),0),Clubs!$A:$C,3,0)</f>
        <v>Eq1</v>
      </c>
      <c r="D125" s="72" t="str">
        <f>VLOOKUP(VLOOKUP($B125,'Paring list'!$A:$H,COLUMN(),0),Clubs!$A:$C,3,0)</f>
        <v>Eq9</v>
      </c>
      <c r="E125" s="72" t="str">
        <f>VLOOKUP(VLOOKUP($B125,'Paring list'!$A:$H,COLUMN(),0),Clubs!$A:$C,3,0)</f>
        <v>Eq23</v>
      </c>
      <c r="F125" s="72" t="str">
        <f>VLOOKUP(VLOOKUP($B125,'Paring list'!$A:$H,COLUMN(),0),Clubs!$A:$C,3,0)</f>
        <v>Eq17</v>
      </c>
      <c r="G125" s="72" t="str">
        <f>VLOOKUP(VLOOKUP($B125,'Paring list'!$A:$H,COLUMN(),0),Clubs!$A:$C,3,0)</f>
        <v>Eq4</v>
      </c>
      <c r="H125" s="72" t="str">
        <f>VLOOKUP(VLOOKUP($B125,'Paring list'!$A:$H,COLUMN(),0),Clubs!$A:$C,3,0)</f>
        <v>Eq14</v>
      </c>
      <c r="I125" s="72" t="str">
        <f>VLOOKUP(VLOOKUP($B125,'Paring list'!$A:$J,COLUMN(),0),Clubs!$A:$C,3,0)</f>
        <v>Eq20</v>
      </c>
      <c r="J125" s="72" t="str">
        <f>VLOOKUP(VLOOKUP($B125,'Paring list'!$A:$J,COLUMN(),0),Clubs!$A:$C,3,0)</f>
        <v>Eq22</v>
      </c>
    </row>
    <row r="126" spans="2:10" x14ac:dyDescent="0.35">
      <c r="B126" s="69">
        <v>75</v>
      </c>
      <c r="C126" s="70" t="str">
        <f>VLOOKUP(VLOOKUP($B126,'Paring list'!$A:$H,COLUMN(),0),Clubs!$A:$C,3,0)</f>
        <v>Eq19</v>
      </c>
      <c r="D126" s="70" t="str">
        <f>VLOOKUP(VLOOKUP($B126,'Paring list'!$A:$H,COLUMN(),0),Clubs!$A:$C,3,0)</f>
        <v>Eq16</v>
      </c>
      <c r="E126" s="70" t="str">
        <f>VLOOKUP(VLOOKUP($B126,'Paring list'!$A:$H,COLUMN(),0),Clubs!$A:$C,3,0)</f>
        <v>Eq12</v>
      </c>
      <c r="F126" s="70" t="str">
        <f>VLOOKUP(VLOOKUP($B126,'Paring list'!$A:$H,COLUMN(),0),Clubs!$A:$C,3,0)</f>
        <v>Eq8</v>
      </c>
      <c r="G126" s="70" t="str">
        <f>VLOOKUP(VLOOKUP($B126,'Paring list'!$A:$H,COLUMN(),0),Clubs!$A:$C,3,0)</f>
        <v>Eq7</v>
      </c>
      <c r="H126" s="70" t="str">
        <f>VLOOKUP(VLOOKUP($B126,'Paring list'!$A:$H,COLUMN(),0),Clubs!$A:$C,3,0)</f>
        <v>Eq6</v>
      </c>
      <c r="I126" s="70" t="str">
        <f>VLOOKUP(VLOOKUP($B126,'Paring list'!$A:$J,COLUMN(),0),Clubs!$A:$C,3,0)</f>
        <v>Eq3</v>
      </c>
      <c r="J126" s="70" t="str">
        <f>VLOOKUP(VLOOKUP($B126,'Paring list'!$A:$J,COLUMN(),0),Clubs!$A:$C,3,0)</f>
        <v>Eq18</v>
      </c>
    </row>
  </sheetData>
  <sheetProtection selectLockedCells="1" selectUnlockedCells="1"/>
  <autoFilter ref="B1:G66" xr:uid="{00000000-0009-0000-0000-00000A000000}"/>
  <conditionalFormatting sqref="C2:F2 C3:H3">
    <cfRule type="expression" dxfId="327" priority="250" stopIfTrue="1">
      <formula>#N/A</formula>
    </cfRule>
  </conditionalFormatting>
  <conditionalFormatting sqref="C2:F3">
    <cfRule type="cellIs" dxfId="326" priority="247" stopIfTrue="1" operator="equal">
      <formula>"-"</formula>
    </cfRule>
  </conditionalFormatting>
  <conditionalFormatting sqref="C7:F7 C8:H8">
    <cfRule type="expression" dxfId="325" priority="240" stopIfTrue="1">
      <formula>#N/A</formula>
    </cfRule>
  </conditionalFormatting>
  <conditionalFormatting sqref="C7:F8">
    <cfRule type="cellIs" dxfId="324" priority="237" stopIfTrue="1" operator="equal">
      <formula>"-"</formula>
    </cfRule>
  </conditionalFormatting>
  <conditionalFormatting sqref="C12:F12 C13:H13">
    <cfRule type="expression" dxfId="323" priority="230" stopIfTrue="1">
      <formula>#N/A</formula>
    </cfRule>
  </conditionalFormatting>
  <conditionalFormatting sqref="C12:F13">
    <cfRule type="cellIs" dxfId="322" priority="227" stopIfTrue="1" operator="equal">
      <formula>"-"</formula>
    </cfRule>
  </conditionalFormatting>
  <conditionalFormatting sqref="C17:F17 C18:H18">
    <cfRule type="expression" dxfId="321" priority="220" stopIfTrue="1">
      <formula>#N/A</formula>
    </cfRule>
  </conditionalFormatting>
  <conditionalFormatting sqref="C17:F18">
    <cfRule type="cellIs" dxfId="320" priority="217" stopIfTrue="1" operator="equal">
      <formula>"-"</formula>
    </cfRule>
  </conditionalFormatting>
  <conditionalFormatting sqref="C22:F22 C23:H23">
    <cfRule type="expression" dxfId="319" priority="210" stopIfTrue="1">
      <formula>#N/A</formula>
    </cfRule>
  </conditionalFormatting>
  <conditionalFormatting sqref="C22:F23">
    <cfRule type="cellIs" dxfId="318" priority="207" stopIfTrue="1" operator="equal">
      <formula>"-"</formula>
    </cfRule>
  </conditionalFormatting>
  <conditionalFormatting sqref="C27:F27 C28:H28">
    <cfRule type="expression" dxfId="317" priority="200" stopIfTrue="1">
      <formula>#N/A</formula>
    </cfRule>
  </conditionalFormatting>
  <conditionalFormatting sqref="C27:F28">
    <cfRule type="cellIs" dxfId="316" priority="197" stopIfTrue="1" operator="equal">
      <formula>"-"</formula>
    </cfRule>
  </conditionalFormatting>
  <conditionalFormatting sqref="C32:F32 C33:H33">
    <cfRule type="expression" dxfId="315" priority="190" stopIfTrue="1">
      <formula>#N/A</formula>
    </cfRule>
  </conditionalFormatting>
  <conditionalFormatting sqref="C32:F33">
    <cfRule type="cellIs" dxfId="314" priority="187" stopIfTrue="1" operator="equal">
      <formula>"-"</formula>
    </cfRule>
  </conditionalFormatting>
  <conditionalFormatting sqref="C37:F37 C38:H38">
    <cfRule type="expression" dxfId="313" priority="180" stopIfTrue="1">
      <formula>#N/A</formula>
    </cfRule>
  </conditionalFormatting>
  <conditionalFormatting sqref="C37:F38">
    <cfRule type="cellIs" dxfId="312" priority="177" stopIfTrue="1" operator="equal">
      <formula>"-"</formula>
    </cfRule>
  </conditionalFormatting>
  <conditionalFormatting sqref="C42:F42 C43:H43">
    <cfRule type="expression" dxfId="311" priority="170" stopIfTrue="1">
      <formula>#N/A</formula>
    </cfRule>
  </conditionalFormatting>
  <conditionalFormatting sqref="C42:F43">
    <cfRule type="cellIs" dxfId="310" priority="167" stopIfTrue="1" operator="equal">
      <formula>"-"</formula>
    </cfRule>
  </conditionalFormatting>
  <conditionalFormatting sqref="C47:F47 C48:H48">
    <cfRule type="expression" dxfId="309" priority="160" stopIfTrue="1">
      <formula>#N/A</formula>
    </cfRule>
  </conditionalFormatting>
  <conditionalFormatting sqref="C47:F48">
    <cfRule type="cellIs" dxfId="308" priority="157" stopIfTrue="1" operator="equal">
      <formula>"-"</formula>
    </cfRule>
  </conditionalFormatting>
  <conditionalFormatting sqref="C52:F52 C53:H53">
    <cfRule type="expression" dxfId="307" priority="150" stopIfTrue="1">
      <formula>#N/A</formula>
    </cfRule>
  </conditionalFormatting>
  <conditionalFormatting sqref="C52:F53">
    <cfRule type="cellIs" dxfId="306" priority="147" stopIfTrue="1" operator="equal">
      <formula>"-"</formula>
    </cfRule>
  </conditionalFormatting>
  <conditionalFormatting sqref="C57:F57 C58:H58">
    <cfRule type="expression" dxfId="305" priority="140" stopIfTrue="1">
      <formula>#N/A</formula>
    </cfRule>
  </conditionalFormatting>
  <conditionalFormatting sqref="C57:F58">
    <cfRule type="cellIs" dxfId="304" priority="137" stopIfTrue="1" operator="equal">
      <formula>"-"</formula>
    </cfRule>
  </conditionalFormatting>
  <conditionalFormatting sqref="C62:F62 C63:H63">
    <cfRule type="expression" dxfId="303" priority="130" stopIfTrue="1">
      <formula>#N/A</formula>
    </cfRule>
  </conditionalFormatting>
  <conditionalFormatting sqref="C62:F63">
    <cfRule type="cellIs" dxfId="302" priority="127" stopIfTrue="1" operator="equal">
      <formula>"-"</formula>
    </cfRule>
  </conditionalFormatting>
  <conditionalFormatting sqref="C67:F67 C68:H68">
    <cfRule type="expression" dxfId="301" priority="120" stopIfTrue="1">
      <formula>#N/A</formula>
    </cfRule>
  </conditionalFormatting>
  <conditionalFormatting sqref="C67:F68">
    <cfRule type="cellIs" dxfId="300" priority="117" stopIfTrue="1" operator="equal">
      <formula>"-"</formula>
    </cfRule>
  </conditionalFormatting>
  <conditionalFormatting sqref="C72:F72 C73:H73">
    <cfRule type="expression" dxfId="299" priority="110" stopIfTrue="1">
      <formula>#N/A</formula>
    </cfRule>
  </conditionalFormatting>
  <conditionalFormatting sqref="C72:F73">
    <cfRule type="cellIs" dxfId="298" priority="107" stopIfTrue="1" operator="equal">
      <formula>"-"</formula>
    </cfRule>
  </conditionalFormatting>
  <conditionalFormatting sqref="C77:F77 C78:H78">
    <cfRule type="expression" dxfId="297" priority="100" stopIfTrue="1">
      <formula>#N/A</formula>
    </cfRule>
  </conditionalFormatting>
  <conditionalFormatting sqref="C77:F78">
    <cfRule type="cellIs" dxfId="296" priority="97" stopIfTrue="1" operator="equal">
      <formula>"-"</formula>
    </cfRule>
  </conditionalFormatting>
  <conditionalFormatting sqref="C82:F82 C83:H83">
    <cfRule type="expression" dxfId="295" priority="90" stopIfTrue="1">
      <formula>#N/A</formula>
    </cfRule>
  </conditionalFormatting>
  <conditionalFormatting sqref="C82:F83">
    <cfRule type="cellIs" dxfId="294" priority="87" stopIfTrue="1" operator="equal">
      <formula>"-"</formula>
    </cfRule>
  </conditionalFormatting>
  <conditionalFormatting sqref="C87:F87 C88:H88">
    <cfRule type="expression" dxfId="293" priority="80" stopIfTrue="1">
      <formula>#N/A</formula>
    </cfRule>
  </conditionalFormatting>
  <conditionalFormatting sqref="C87:F88">
    <cfRule type="cellIs" dxfId="292" priority="77" stopIfTrue="1" operator="equal">
      <formula>"-"</formula>
    </cfRule>
  </conditionalFormatting>
  <conditionalFormatting sqref="C92:F92 C93:H93">
    <cfRule type="expression" dxfId="291" priority="70" stopIfTrue="1">
      <formula>#N/A</formula>
    </cfRule>
  </conditionalFormatting>
  <conditionalFormatting sqref="C92:F93">
    <cfRule type="cellIs" dxfId="290" priority="67" stopIfTrue="1" operator="equal">
      <formula>"-"</formula>
    </cfRule>
  </conditionalFormatting>
  <conditionalFormatting sqref="C97:F97 C98:H98">
    <cfRule type="expression" dxfId="289" priority="60" stopIfTrue="1">
      <formula>#N/A</formula>
    </cfRule>
  </conditionalFormatting>
  <conditionalFormatting sqref="C97:F98">
    <cfRule type="cellIs" dxfId="288" priority="57" stopIfTrue="1" operator="equal">
      <formula>"-"</formula>
    </cfRule>
  </conditionalFormatting>
  <conditionalFormatting sqref="C102:F102 C103:H103">
    <cfRule type="expression" dxfId="287" priority="50" stopIfTrue="1">
      <formula>#N/A</formula>
    </cfRule>
  </conditionalFormatting>
  <conditionalFormatting sqref="C102:F103">
    <cfRule type="cellIs" dxfId="286" priority="47" stopIfTrue="1" operator="equal">
      <formula>"-"</formula>
    </cfRule>
  </conditionalFormatting>
  <conditionalFormatting sqref="C107:F107 C108:H108">
    <cfRule type="expression" dxfId="285" priority="40" stopIfTrue="1">
      <formula>#N/A</formula>
    </cfRule>
  </conditionalFormatting>
  <conditionalFormatting sqref="C107:F108">
    <cfRule type="cellIs" dxfId="284" priority="37" stopIfTrue="1" operator="equal">
      <formula>"-"</formula>
    </cfRule>
  </conditionalFormatting>
  <conditionalFormatting sqref="C112:F112 C113:H113">
    <cfRule type="expression" dxfId="283" priority="30" stopIfTrue="1">
      <formula>#N/A</formula>
    </cfRule>
  </conditionalFormatting>
  <conditionalFormatting sqref="C112:F113">
    <cfRule type="cellIs" dxfId="282" priority="27" stopIfTrue="1" operator="equal">
      <formula>"-"</formula>
    </cfRule>
  </conditionalFormatting>
  <conditionalFormatting sqref="C117:F117 C118:H118">
    <cfRule type="expression" dxfId="281" priority="20" stopIfTrue="1">
      <formula>#N/A</formula>
    </cfRule>
  </conditionalFormatting>
  <conditionalFormatting sqref="C117:F118">
    <cfRule type="cellIs" dxfId="280" priority="17" stopIfTrue="1" operator="equal">
      <formula>"-"</formula>
    </cfRule>
  </conditionalFormatting>
  <conditionalFormatting sqref="C122:F122 C123:H123">
    <cfRule type="expression" dxfId="279" priority="10" stopIfTrue="1">
      <formula>#N/A</formula>
    </cfRule>
  </conditionalFormatting>
  <conditionalFormatting sqref="C122:F123">
    <cfRule type="cellIs" dxfId="278" priority="7" stopIfTrue="1" operator="equal">
      <formula>"-"</formula>
    </cfRule>
  </conditionalFormatting>
  <conditionalFormatting sqref="C2:H3">
    <cfRule type="expression" dxfId="277" priority="249" stopIfTrue="1">
      <formula>#N/A</formula>
    </cfRule>
  </conditionalFormatting>
  <conditionalFormatting sqref="C7:H8">
    <cfRule type="expression" dxfId="276" priority="239" stopIfTrue="1">
      <formula>#N/A</formula>
    </cfRule>
  </conditionalFormatting>
  <conditionalFormatting sqref="C12:H13">
    <cfRule type="expression" dxfId="275" priority="229" stopIfTrue="1">
      <formula>#N/A</formula>
    </cfRule>
  </conditionalFormatting>
  <conditionalFormatting sqref="C17:H18">
    <cfRule type="expression" dxfId="274" priority="219" stopIfTrue="1">
      <formula>#N/A</formula>
    </cfRule>
  </conditionalFormatting>
  <conditionalFormatting sqref="C22:H23">
    <cfRule type="expression" dxfId="273" priority="209" stopIfTrue="1">
      <formula>#N/A</formula>
    </cfRule>
  </conditionalFormatting>
  <conditionalFormatting sqref="C27:H28">
    <cfRule type="expression" dxfId="272" priority="199" stopIfTrue="1">
      <formula>#N/A</formula>
    </cfRule>
  </conditionalFormatting>
  <conditionalFormatting sqref="C32:H33">
    <cfRule type="expression" dxfId="271" priority="189" stopIfTrue="1">
      <formula>#N/A</formula>
    </cfRule>
  </conditionalFormatting>
  <conditionalFormatting sqref="C37:H38">
    <cfRule type="expression" dxfId="270" priority="179" stopIfTrue="1">
      <formula>#N/A</formula>
    </cfRule>
  </conditionalFormatting>
  <conditionalFormatting sqref="C42:H43">
    <cfRule type="expression" dxfId="269" priority="169" stopIfTrue="1">
      <formula>#N/A</formula>
    </cfRule>
  </conditionalFormatting>
  <conditionalFormatting sqref="C47:H48">
    <cfRule type="expression" dxfId="268" priority="159" stopIfTrue="1">
      <formula>#N/A</formula>
    </cfRule>
  </conditionalFormatting>
  <conditionalFormatting sqref="C52:H53">
    <cfRule type="expression" dxfId="267" priority="149" stopIfTrue="1">
      <formula>#N/A</formula>
    </cfRule>
  </conditionalFormatting>
  <conditionalFormatting sqref="C57:H58">
    <cfRule type="expression" dxfId="266" priority="139" stopIfTrue="1">
      <formula>#N/A</formula>
    </cfRule>
  </conditionalFormatting>
  <conditionalFormatting sqref="C62:H63">
    <cfRule type="expression" dxfId="265" priority="129" stopIfTrue="1">
      <formula>#N/A</formula>
    </cfRule>
  </conditionalFormatting>
  <conditionalFormatting sqref="C67:H68">
    <cfRule type="expression" dxfId="264" priority="119" stopIfTrue="1">
      <formula>#N/A</formula>
    </cfRule>
  </conditionalFormatting>
  <conditionalFormatting sqref="C72:H73">
    <cfRule type="expression" dxfId="263" priority="109" stopIfTrue="1">
      <formula>#N/A</formula>
    </cfRule>
  </conditionalFormatting>
  <conditionalFormatting sqref="C77:H78">
    <cfRule type="expression" dxfId="262" priority="99" stopIfTrue="1">
      <formula>#N/A</formula>
    </cfRule>
  </conditionalFormatting>
  <conditionalFormatting sqref="C82:H83">
    <cfRule type="expression" dxfId="261" priority="89" stopIfTrue="1">
      <formula>#N/A</formula>
    </cfRule>
  </conditionalFormatting>
  <conditionalFormatting sqref="C87:H88">
    <cfRule type="expression" dxfId="260" priority="79" stopIfTrue="1">
      <formula>#N/A</formula>
    </cfRule>
  </conditionalFormatting>
  <conditionalFormatting sqref="C92:H93">
    <cfRule type="expression" dxfId="259" priority="69" stopIfTrue="1">
      <formula>#N/A</formula>
    </cfRule>
  </conditionalFormatting>
  <conditionalFormatting sqref="C97:H98">
    <cfRule type="expression" dxfId="258" priority="59" stopIfTrue="1">
      <formula>#N/A</formula>
    </cfRule>
  </conditionalFormatting>
  <conditionalFormatting sqref="C102:H103">
    <cfRule type="expression" dxfId="257" priority="49" stopIfTrue="1">
      <formula>#N/A</formula>
    </cfRule>
  </conditionalFormatting>
  <conditionalFormatting sqref="C107:H108">
    <cfRule type="expression" dxfId="256" priority="39" stopIfTrue="1">
      <formula>#N/A</formula>
    </cfRule>
  </conditionalFormatting>
  <conditionalFormatting sqref="C112:H113">
    <cfRule type="expression" dxfId="255" priority="29" stopIfTrue="1">
      <formula>#N/A</formula>
    </cfRule>
  </conditionalFormatting>
  <conditionalFormatting sqref="C117:H118">
    <cfRule type="expression" dxfId="254" priority="19" stopIfTrue="1">
      <formula>#N/A</formula>
    </cfRule>
  </conditionalFormatting>
  <conditionalFormatting sqref="C122:H123">
    <cfRule type="expression" dxfId="253" priority="9" stopIfTrue="1">
      <formula>#N/A</formula>
    </cfRule>
  </conditionalFormatting>
  <conditionalFormatting sqref="G3:H3">
    <cfRule type="cellIs" dxfId="252" priority="248" stopIfTrue="1" operator="equal">
      <formula>"-"</formula>
    </cfRule>
  </conditionalFormatting>
  <conditionalFormatting sqref="G8:H8">
    <cfRule type="cellIs" dxfId="251" priority="238" stopIfTrue="1" operator="equal">
      <formula>"-"</formula>
    </cfRule>
  </conditionalFormatting>
  <conditionalFormatting sqref="G13:H13">
    <cfRule type="cellIs" dxfId="250" priority="228" stopIfTrue="1" operator="equal">
      <formula>"-"</formula>
    </cfRule>
  </conditionalFormatting>
  <conditionalFormatting sqref="G18:H18">
    <cfRule type="cellIs" dxfId="249" priority="218" stopIfTrue="1" operator="equal">
      <formula>"-"</formula>
    </cfRule>
  </conditionalFormatting>
  <conditionalFormatting sqref="G23:H23">
    <cfRule type="cellIs" dxfId="248" priority="208" stopIfTrue="1" operator="equal">
      <formula>"-"</formula>
    </cfRule>
  </conditionalFormatting>
  <conditionalFormatting sqref="G28:H28">
    <cfRule type="cellIs" dxfId="247" priority="198" stopIfTrue="1" operator="equal">
      <formula>"-"</formula>
    </cfRule>
  </conditionalFormatting>
  <conditionalFormatting sqref="G33:H33">
    <cfRule type="cellIs" dxfId="246" priority="188" stopIfTrue="1" operator="equal">
      <formula>"-"</formula>
    </cfRule>
  </conditionalFormatting>
  <conditionalFormatting sqref="G38:H38">
    <cfRule type="cellIs" dxfId="245" priority="178" stopIfTrue="1" operator="equal">
      <formula>"-"</formula>
    </cfRule>
  </conditionalFormatting>
  <conditionalFormatting sqref="G43:H43">
    <cfRule type="cellIs" dxfId="244" priority="168" stopIfTrue="1" operator="equal">
      <formula>"-"</formula>
    </cfRule>
  </conditionalFormatting>
  <conditionalFormatting sqref="G48:H48">
    <cfRule type="cellIs" dxfId="243" priority="158" stopIfTrue="1" operator="equal">
      <formula>"-"</formula>
    </cfRule>
  </conditionalFormatting>
  <conditionalFormatting sqref="G53:H53">
    <cfRule type="cellIs" dxfId="242" priority="148" stopIfTrue="1" operator="equal">
      <formula>"-"</formula>
    </cfRule>
  </conditionalFormatting>
  <conditionalFormatting sqref="G58:H58">
    <cfRule type="cellIs" dxfId="241" priority="138" stopIfTrue="1" operator="equal">
      <formula>"-"</formula>
    </cfRule>
  </conditionalFormatting>
  <conditionalFormatting sqref="G63:H63">
    <cfRule type="cellIs" dxfId="240" priority="128" stopIfTrue="1" operator="equal">
      <formula>"-"</formula>
    </cfRule>
  </conditionalFormatting>
  <conditionalFormatting sqref="G68:H68">
    <cfRule type="cellIs" dxfId="239" priority="118" stopIfTrue="1" operator="equal">
      <formula>"-"</formula>
    </cfRule>
  </conditionalFormatting>
  <conditionalFormatting sqref="G73:H73">
    <cfRule type="cellIs" dxfId="238" priority="108" stopIfTrue="1" operator="equal">
      <formula>"-"</formula>
    </cfRule>
  </conditionalFormatting>
  <conditionalFormatting sqref="G78:H78">
    <cfRule type="cellIs" dxfId="237" priority="98" stopIfTrue="1" operator="equal">
      <formula>"-"</formula>
    </cfRule>
  </conditionalFormatting>
  <conditionalFormatting sqref="G83:H83">
    <cfRule type="cellIs" dxfId="236" priority="88" stopIfTrue="1" operator="equal">
      <formula>"-"</formula>
    </cfRule>
  </conditionalFormatting>
  <conditionalFormatting sqref="G88:H88">
    <cfRule type="cellIs" dxfId="235" priority="78" stopIfTrue="1" operator="equal">
      <formula>"-"</formula>
    </cfRule>
  </conditionalFormatting>
  <conditionalFormatting sqref="G93:H93">
    <cfRule type="cellIs" dxfId="234" priority="68" stopIfTrue="1" operator="equal">
      <formula>"-"</formula>
    </cfRule>
  </conditionalFormatting>
  <conditionalFormatting sqref="G98:H98">
    <cfRule type="cellIs" dxfId="233" priority="58" stopIfTrue="1" operator="equal">
      <formula>"-"</formula>
    </cfRule>
  </conditionalFormatting>
  <conditionalFormatting sqref="G103:H103">
    <cfRule type="cellIs" dxfId="232" priority="48" stopIfTrue="1" operator="equal">
      <formula>"-"</formula>
    </cfRule>
  </conditionalFormatting>
  <conditionalFormatting sqref="G108:H108">
    <cfRule type="cellIs" dxfId="231" priority="38" stopIfTrue="1" operator="equal">
      <formula>"-"</formula>
    </cfRule>
  </conditionalFormatting>
  <conditionalFormatting sqref="G113:H113">
    <cfRule type="cellIs" dxfId="230" priority="28" stopIfTrue="1" operator="equal">
      <formula>"-"</formula>
    </cfRule>
  </conditionalFormatting>
  <conditionalFormatting sqref="G118:H118">
    <cfRule type="cellIs" dxfId="229" priority="18" stopIfTrue="1" operator="equal">
      <formula>"-"</formula>
    </cfRule>
  </conditionalFormatting>
  <conditionalFormatting sqref="G123:H123">
    <cfRule type="cellIs" dxfId="228" priority="8" stopIfTrue="1" operator="equal">
      <formula>"-"</formula>
    </cfRule>
  </conditionalFormatting>
  <conditionalFormatting sqref="I2:I3">
    <cfRule type="expression" dxfId="227" priority="246" stopIfTrue="1">
      <formula>#N/A</formula>
    </cfRule>
    <cfRule type="cellIs" dxfId="226" priority="244" stopIfTrue="1" operator="equal">
      <formula>"-"</formula>
    </cfRule>
    <cfRule type="expression" dxfId="225" priority="245" stopIfTrue="1">
      <formula>#N/A</formula>
    </cfRule>
  </conditionalFormatting>
  <conditionalFormatting sqref="I7:I8">
    <cfRule type="expression" dxfId="224" priority="235" stopIfTrue="1">
      <formula>#N/A</formula>
    </cfRule>
    <cfRule type="cellIs" dxfId="223" priority="234" stopIfTrue="1" operator="equal">
      <formula>"-"</formula>
    </cfRule>
    <cfRule type="expression" dxfId="222" priority="236" stopIfTrue="1">
      <formula>#N/A</formula>
    </cfRule>
  </conditionalFormatting>
  <conditionalFormatting sqref="I12:I13">
    <cfRule type="expression" dxfId="221" priority="226" stopIfTrue="1">
      <formula>#N/A</formula>
    </cfRule>
    <cfRule type="cellIs" dxfId="220" priority="224" stopIfTrue="1" operator="equal">
      <formula>"-"</formula>
    </cfRule>
    <cfRule type="expression" dxfId="219" priority="225" stopIfTrue="1">
      <formula>#N/A</formula>
    </cfRule>
  </conditionalFormatting>
  <conditionalFormatting sqref="I17:I18">
    <cfRule type="cellIs" dxfId="218" priority="214" stopIfTrue="1" operator="equal">
      <formula>"-"</formula>
    </cfRule>
    <cfRule type="expression" dxfId="217" priority="215" stopIfTrue="1">
      <formula>#N/A</formula>
    </cfRule>
    <cfRule type="expression" dxfId="216" priority="216" stopIfTrue="1">
      <formula>#N/A</formula>
    </cfRule>
  </conditionalFormatting>
  <conditionalFormatting sqref="I22:I23">
    <cfRule type="cellIs" dxfId="215" priority="204" stopIfTrue="1" operator="equal">
      <formula>"-"</formula>
    </cfRule>
    <cfRule type="expression" dxfId="214" priority="205" stopIfTrue="1">
      <formula>#N/A</formula>
    </cfRule>
    <cfRule type="expression" dxfId="213" priority="206" stopIfTrue="1">
      <formula>#N/A</formula>
    </cfRule>
  </conditionalFormatting>
  <conditionalFormatting sqref="I27:I28">
    <cfRule type="expression" dxfId="212" priority="195" stopIfTrue="1">
      <formula>#N/A</formula>
    </cfRule>
    <cfRule type="cellIs" dxfId="211" priority="194" stopIfTrue="1" operator="equal">
      <formula>"-"</formula>
    </cfRule>
    <cfRule type="expression" dxfId="210" priority="196" stopIfTrue="1">
      <formula>#N/A</formula>
    </cfRule>
  </conditionalFormatting>
  <conditionalFormatting sqref="I32:I33">
    <cfRule type="expression" dxfId="209" priority="186" stopIfTrue="1">
      <formula>#N/A</formula>
    </cfRule>
    <cfRule type="cellIs" dxfId="208" priority="184" stopIfTrue="1" operator="equal">
      <formula>"-"</formula>
    </cfRule>
    <cfRule type="expression" dxfId="207" priority="185" stopIfTrue="1">
      <formula>#N/A</formula>
    </cfRule>
  </conditionalFormatting>
  <conditionalFormatting sqref="I37:I38">
    <cfRule type="expression" dxfId="206" priority="176" stopIfTrue="1">
      <formula>#N/A</formula>
    </cfRule>
    <cfRule type="cellIs" dxfId="205" priority="174" stopIfTrue="1" operator="equal">
      <formula>"-"</formula>
    </cfRule>
    <cfRule type="expression" dxfId="204" priority="175" stopIfTrue="1">
      <formula>#N/A</formula>
    </cfRule>
  </conditionalFormatting>
  <conditionalFormatting sqref="I42:I43">
    <cfRule type="expression" dxfId="203" priority="166" stopIfTrue="1">
      <formula>#N/A</formula>
    </cfRule>
    <cfRule type="expression" dxfId="202" priority="165" stopIfTrue="1">
      <formula>#N/A</formula>
    </cfRule>
    <cfRule type="cellIs" dxfId="201" priority="164" stopIfTrue="1" operator="equal">
      <formula>"-"</formula>
    </cfRule>
  </conditionalFormatting>
  <conditionalFormatting sqref="I47:I48">
    <cfRule type="expression" dxfId="200" priority="155" stopIfTrue="1">
      <formula>#N/A</formula>
    </cfRule>
    <cfRule type="expression" dxfId="199" priority="156" stopIfTrue="1">
      <formula>#N/A</formula>
    </cfRule>
    <cfRule type="cellIs" dxfId="198" priority="154" stopIfTrue="1" operator="equal">
      <formula>"-"</formula>
    </cfRule>
  </conditionalFormatting>
  <conditionalFormatting sqref="I52:I53">
    <cfRule type="expression" dxfId="197" priority="145" stopIfTrue="1">
      <formula>#N/A</formula>
    </cfRule>
    <cfRule type="cellIs" dxfId="196" priority="144" stopIfTrue="1" operator="equal">
      <formula>"-"</formula>
    </cfRule>
    <cfRule type="expression" dxfId="195" priority="146" stopIfTrue="1">
      <formula>#N/A</formula>
    </cfRule>
  </conditionalFormatting>
  <conditionalFormatting sqref="I57:I58">
    <cfRule type="expression" dxfId="194" priority="136" stopIfTrue="1">
      <formula>#N/A</formula>
    </cfRule>
    <cfRule type="expression" dxfId="193" priority="135" stopIfTrue="1">
      <formula>#N/A</formula>
    </cfRule>
    <cfRule type="cellIs" dxfId="192" priority="134" stopIfTrue="1" operator="equal">
      <formula>"-"</formula>
    </cfRule>
  </conditionalFormatting>
  <conditionalFormatting sqref="I62:I63">
    <cfRule type="expression" dxfId="191" priority="125" stopIfTrue="1">
      <formula>#N/A</formula>
    </cfRule>
    <cfRule type="expression" dxfId="190" priority="126" stopIfTrue="1">
      <formula>#N/A</formula>
    </cfRule>
    <cfRule type="cellIs" dxfId="189" priority="124" stopIfTrue="1" operator="equal">
      <formula>"-"</formula>
    </cfRule>
  </conditionalFormatting>
  <conditionalFormatting sqref="I67:I68">
    <cfRule type="expression" dxfId="188" priority="115" stopIfTrue="1">
      <formula>#N/A</formula>
    </cfRule>
    <cfRule type="expression" dxfId="187" priority="116" stopIfTrue="1">
      <formula>#N/A</formula>
    </cfRule>
    <cfRule type="cellIs" dxfId="186" priority="114" stopIfTrue="1" operator="equal">
      <formula>"-"</formula>
    </cfRule>
  </conditionalFormatting>
  <conditionalFormatting sqref="I72:I73">
    <cfRule type="expression" dxfId="185" priority="105" stopIfTrue="1">
      <formula>#N/A</formula>
    </cfRule>
    <cfRule type="cellIs" dxfId="184" priority="104" stopIfTrue="1" operator="equal">
      <formula>"-"</formula>
    </cfRule>
    <cfRule type="expression" dxfId="183" priority="106" stopIfTrue="1">
      <formula>#N/A</formula>
    </cfRule>
  </conditionalFormatting>
  <conditionalFormatting sqref="I77:I78">
    <cfRule type="expression" dxfId="182" priority="96" stopIfTrue="1">
      <formula>#N/A</formula>
    </cfRule>
    <cfRule type="cellIs" dxfId="181" priority="94" stopIfTrue="1" operator="equal">
      <formula>"-"</formula>
    </cfRule>
    <cfRule type="expression" dxfId="180" priority="95" stopIfTrue="1">
      <formula>#N/A</formula>
    </cfRule>
  </conditionalFormatting>
  <conditionalFormatting sqref="I82:I83">
    <cfRule type="expression" dxfId="179" priority="86" stopIfTrue="1">
      <formula>#N/A</formula>
    </cfRule>
    <cfRule type="expression" dxfId="178" priority="85" stopIfTrue="1">
      <formula>#N/A</formula>
    </cfRule>
    <cfRule type="cellIs" dxfId="177" priority="84" stopIfTrue="1" operator="equal">
      <formula>"-"</formula>
    </cfRule>
  </conditionalFormatting>
  <conditionalFormatting sqref="I87:I88">
    <cfRule type="expression" dxfId="176" priority="75" stopIfTrue="1">
      <formula>#N/A</formula>
    </cfRule>
    <cfRule type="cellIs" dxfId="175" priority="74" stopIfTrue="1" operator="equal">
      <formula>"-"</formula>
    </cfRule>
    <cfRule type="expression" dxfId="174" priority="76" stopIfTrue="1">
      <formula>#N/A</formula>
    </cfRule>
  </conditionalFormatting>
  <conditionalFormatting sqref="I92:I93">
    <cfRule type="expression" dxfId="173" priority="66" stopIfTrue="1">
      <formula>#N/A</formula>
    </cfRule>
    <cfRule type="expression" dxfId="172" priority="65" stopIfTrue="1">
      <formula>#N/A</formula>
    </cfRule>
    <cfRule type="cellIs" dxfId="171" priority="64" stopIfTrue="1" operator="equal">
      <formula>"-"</formula>
    </cfRule>
  </conditionalFormatting>
  <conditionalFormatting sqref="I97:I98">
    <cfRule type="expression" dxfId="170" priority="55" stopIfTrue="1">
      <formula>#N/A</formula>
    </cfRule>
    <cfRule type="cellIs" dxfId="169" priority="54" stopIfTrue="1" operator="equal">
      <formula>"-"</formula>
    </cfRule>
    <cfRule type="expression" dxfId="168" priority="56" stopIfTrue="1">
      <formula>#N/A</formula>
    </cfRule>
  </conditionalFormatting>
  <conditionalFormatting sqref="I102:I103">
    <cfRule type="expression" dxfId="167" priority="46" stopIfTrue="1">
      <formula>#N/A</formula>
    </cfRule>
    <cfRule type="expression" dxfId="166" priority="45" stopIfTrue="1">
      <formula>#N/A</formula>
    </cfRule>
    <cfRule type="cellIs" dxfId="165" priority="44" stopIfTrue="1" operator="equal">
      <formula>"-"</formula>
    </cfRule>
  </conditionalFormatting>
  <conditionalFormatting sqref="I107:I108">
    <cfRule type="cellIs" dxfId="164" priority="34" stopIfTrue="1" operator="equal">
      <formula>"-"</formula>
    </cfRule>
    <cfRule type="expression" dxfId="163" priority="35" stopIfTrue="1">
      <formula>#N/A</formula>
    </cfRule>
    <cfRule type="expression" dxfId="162" priority="36" stopIfTrue="1">
      <formula>#N/A</formula>
    </cfRule>
  </conditionalFormatting>
  <conditionalFormatting sqref="I112:I113">
    <cfRule type="cellIs" dxfId="161" priority="24" stopIfTrue="1" operator="equal">
      <formula>"-"</formula>
    </cfRule>
    <cfRule type="expression" dxfId="160" priority="25" stopIfTrue="1">
      <formula>#N/A</formula>
    </cfRule>
    <cfRule type="expression" dxfId="159" priority="26" stopIfTrue="1">
      <formula>#N/A</formula>
    </cfRule>
  </conditionalFormatting>
  <conditionalFormatting sqref="I117:I118">
    <cfRule type="cellIs" dxfId="158" priority="14" stopIfTrue="1" operator="equal">
      <formula>"-"</formula>
    </cfRule>
    <cfRule type="expression" dxfId="157" priority="16" stopIfTrue="1">
      <formula>#N/A</formula>
    </cfRule>
    <cfRule type="expression" dxfId="156" priority="15" stopIfTrue="1">
      <formula>#N/A</formula>
    </cfRule>
  </conditionalFormatting>
  <conditionalFormatting sqref="I122:I123">
    <cfRule type="cellIs" dxfId="155" priority="4" stopIfTrue="1" operator="equal">
      <formula>"-"</formula>
    </cfRule>
    <cfRule type="expression" dxfId="154" priority="5" stopIfTrue="1">
      <formula>#N/A</formula>
    </cfRule>
    <cfRule type="expression" dxfId="153" priority="6" stopIfTrue="1">
      <formula>#N/A</formula>
    </cfRule>
  </conditionalFormatting>
  <conditionalFormatting sqref="J2:J3">
    <cfRule type="expression" dxfId="152" priority="242" stopIfTrue="1">
      <formula>#N/A</formula>
    </cfRule>
  </conditionalFormatting>
  <conditionalFormatting sqref="J3">
    <cfRule type="cellIs" dxfId="151" priority="241" stopIfTrue="1" operator="equal">
      <formula>"-"</formula>
    </cfRule>
    <cfRule type="expression" dxfId="150" priority="243" stopIfTrue="1">
      <formula>#N/A</formula>
    </cfRule>
  </conditionalFormatting>
  <conditionalFormatting sqref="J7:J8">
    <cfRule type="expression" dxfId="149" priority="232" stopIfTrue="1">
      <formula>#N/A</formula>
    </cfRule>
  </conditionalFormatting>
  <conditionalFormatting sqref="J8">
    <cfRule type="expression" dxfId="148" priority="233" stopIfTrue="1">
      <formula>#N/A</formula>
    </cfRule>
    <cfRule type="cellIs" dxfId="147" priority="231" stopIfTrue="1" operator="equal">
      <formula>"-"</formula>
    </cfRule>
  </conditionalFormatting>
  <conditionalFormatting sqref="J12:J13">
    <cfRule type="expression" dxfId="146" priority="222" stopIfTrue="1">
      <formula>#N/A</formula>
    </cfRule>
  </conditionalFormatting>
  <conditionalFormatting sqref="J13">
    <cfRule type="cellIs" dxfId="145" priority="221" stopIfTrue="1" operator="equal">
      <formula>"-"</formula>
    </cfRule>
    <cfRule type="expression" dxfId="144" priority="223" stopIfTrue="1">
      <formula>#N/A</formula>
    </cfRule>
  </conditionalFormatting>
  <conditionalFormatting sqref="J17:J18">
    <cfRule type="expression" dxfId="143" priority="212" stopIfTrue="1">
      <formula>#N/A</formula>
    </cfRule>
  </conditionalFormatting>
  <conditionalFormatting sqref="J18">
    <cfRule type="expression" dxfId="142" priority="213" stopIfTrue="1">
      <formula>#N/A</formula>
    </cfRule>
    <cfRule type="cellIs" dxfId="141" priority="211" stopIfTrue="1" operator="equal">
      <formula>"-"</formula>
    </cfRule>
  </conditionalFormatting>
  <conditionalFormatting sqref="J22:J23">
    <cfRule type="expression" dxfId="140" priority="202" stopIfTrue="1">
      <formula>#N/A</formula>
    </cfRule>
  </conditionalFormatting>
  <conditionalFormatting sqref="J23">
    <cfRule type="cellIs" dxfId="139" priority="201" stopIfTrue="1" operator="equal">
      <formula>"-"</formula>
    </cfRule>
    <cfRule type="expression" dxfId="138" priority="203" stopIfTrue="1">
      <formula>#N/A</formula>
    </cfRule>
  </conditionalFormatting>
  <conditionalFormatting sqref="J27:J28">
    <cfRule type="expression" dxfId="137" priority="192" stopIfTrue="1">
      <formula>#N/A</formula>
    </cfRule>
  </conditionalFormatting>
  <conditionalFormatting sqref="J28">
    <cfRule type="expression" dxfId="136" priority="193" stopIfTrue="1">
      <formula>#N/A</formula>
    </cfRule>
    <cfRule type="cellIs" dxfId="135" priority="191" stopIfTrue="1" operator="equal">
      <formula>"-"</formula>
    </cfRule>
  </conditionalFormatting>
  <conditionalFormatting sqref="J32:J33">
    <cfRule type="expression" dxfId="134" priority="182" stopIfTrue="1">
      <formula>#N/A</formula>
    </cfRule>
  </conditionalFormatting>
  <conditionalFormatting sqref="J33">
    <cfRule type="cellIs" dxfId="133" priority="181" stopIfTrue="1" operator="equal">
      <formula>"-"</formula>
    </cfRule>
    <cfRule type="expression" dxfId="132" priority="183" stopIfTrue="1">
      <formula>#N/A</formula>
    </cfRule>
  </conditionalFormatting>
  <conditionalFormatting sqref="J37:J38">
    <cfRule type="expression" dxfId="131" priority="172" stopIfTrue="1">
      <formula>#N/A</formula>
    </cfRule>
  </conditionalFormatting>
  <conditionalFormatting sqref="J38">
    <cfRule type="expression" dxfId="130" priority="173" stopIfTrue="1">
      <formula>#N/A</formula>
    </cfRule>
    <cfRule type="cellIs" dxfId="129" priority="171" stopIfTrue="1" operator="equal">
      <formula>"-"</formula>
    </cfRule>
  </conditionalFormatting>
  <conditionalFormatting sqref="J42:J43">
    <cfRule type="expression" dxfId="128" priority="162" stopIfTrue="1">
      <formula>#N/A</formula>
    </cfRule>
  </conditionalFormatting>
  <conditionalFormatting sqref="J43">
    <cfRule type="expression" dxfId="127" priority="163" stopIfTrue="1">
      <formula>#N/A</formula>
    </cfRule>
    <cfRule type="cellIs" dxfId="126" priority="161" stopIfTrue="1" operator="equal">
      <formula>"-"</formula>
    </cfRule>
  </conditionalFormatting>
  <conditionalFormatting sqref="J47:J48">
    <cfRule type="expression" dxfId="125" priority="152" stopIfTrue="1">
      <formula>#N/A</formula>
    </cfRule>
  </conditionalFormatting>
  <conditionalFormatting sqref="J48">
    <cfRule type="cellIs" dxfId="124" priority="151" stopIfTrue="1" operator="equal">
      <formula>"-"</formula>
    </cfRule>
    <cfRule type="expression" dxfId="123" priority="153" stopIfTrue="1">
      <formula>#N/A</formula>
    </cfRule>
  </conditionalFormatting>
  <conditionalFormatting sqref="J52:J53">
    <cfRule type="expression" dxfId="122" priority="142" stopIfTrue="1">
      <formula>#N/A</formula>
    </cfRule>
  </conditionalFormatting>
  <conditionalFormatting sqref="J53">
    <cfRule type="cellIs" dxfId="121" priority="141" stopIfTrue="1" operator="equal">
      <formula>"-"</formula>
    </cfRule>
    <cfRule type="expression" dxfId="120" priority="143" stopIfTrue="1">
      <formula>#N/A</formula>
    </cfRule>
  </conditionalFormatting>
  <conditionalFormatting sqref="J57:J58">
    <cfRule type="expression" dxfId="119" priority="132" stopIfTrue="1">
      <formula>#N/A</formula>
    </cfRule>
  </conditionalFormatting>
  <conditionalFormatting sqref="J58">
    <cfRule type="expression" dxfId="118" priority="133" stopIfTrue="1">
      <formula>#N/A</formula>
    </cfRule>
    <cfRule type="cellIs" dxfId="117" priority="131" stopIfTrue="1" operator="equal">
      <formula>"-"</formula>
    </cfRule>
  </conditionalFormatting>
  <conditionalFormatting sqref="J62:J63">
    <cfRule type="expression" dxfId="116" priority="122" stopIfTrue="1">
      <formula>#N/A</formula>
    </cfRule>
  </conditionalFormatting>
  <conditionalFormatting sqref="J63">
    <cfRule type="expression" dxfId="115" priority="123" stopIfTrue="1">
      <formula>#N/A</formula>
    </cfRule>
    <cfRule type="cellIs" dxfId="114" priority="121" stopIfTrue="1" operator="equal">
      <formula>"-"</formula>
    </cfRule>
  </conditionalFormatting>
  <conditionalFormatting sqref="J67:J68">
    <cfRule type="expression" dxfId="113" priority="112" stopIfTrue="1">
      <formula>#N/A</formula>
    </cfRule>
  </conditionalFormatting>
  <conditionalFormatting sqref="J68">
    <cfRule type="expression" dxfId="112" priority="113" stopIfTrue="1">
      <formula>#N/A</formula>
    </cfRule>
    <cfRule type="cellIs" dxfId="111" priority="111" stopIfTrue="1" operator="equal">
      <formula>"-"</formula>
    </cfRule>
  </conditionalFormatting>
  <conditionalFormatting sqref="J72:J73">
    <cfRule type="expression" dxfId="110" priority="102" stopIfTrue="1">
      <formula>#N/A</formula>
    </cfRule>
  </conditionalFormatting>
  <conditionalFormatting sqref="J73">
    <cfRule type="cellIs" dxfId="109" priority="101" stopIfTrue="1" operator="equal">
      <formula>"-"</formula>
    </cfRule>
    <cfRule type="expression" dxfId="108" priority="103" stopIfTrue="1">
      <formula>#N/A</formula>
    </cfRule>
  </conditionalFormatting>
  <conditionalFormatting sqref="J77:J78">
    <cfRule type="expression" dxfId="107" priority="92" stopIfTrue="1">
      <formula>#N/A</formula>
    </cfRule>
  </conditionalFormatting>
  <conditionalFormatting sqref="J78">
    <cfRule type="cellIs" dxfId="106" priority="91" stopIfTrue="1" operator="equal">
      <formula>"-"</formula>
    </cfRule>
    <cfRule type="expression" dxfId="105" priority="93" stopIfTrue="1">
      <formula>#N/A</formula>
    </cfRule>
  </conditionalFormatting>
  <conditionalFormatting sqref="J82:J83">
    <cfRule type="expression" dxfId="104" priority="82" stopIfTrue="1">
      <formula>#N/A</formula>
    </cfRule>
  </conditionalFormatting>
  <conditionalFormatting sqref="J83">
    <cfRule type="cellIs" dxfId="103" priority="81" stopIfTrue="1" operator="equal">
      <formula>"-"</formula>
    </cfRule>
    <cfRule type="expression" dxfId="102" priority="83" stopIfTrue="1">
      <formula>#N/A</formula>
    </cfRule>
  </conditionalFormatting>
  <conditionalFormatting sqref="J87:J88">
    <cfRule type="expression" dxfId="101" priority="72" stopIfTrue="1">
      <formula>#N/A</formula>
    </cfRule>
  </conditionalFormatting>
  <conditionalFormatting sqref="J88">
    <cfRule type="cellIs" dxfId="100" priority="71" stopIfTrue="1" operator="equal">
      <formula>"-"</formula>
    </cfRule>
    <cfRule type="expression" dxfId="99" priority="73" stopIfTrue="1">
      <formula>#N/A</formula>
    </cfRule>
  </conditionalFormatting>
  <conditionalFormatting sqref="J92:J93">
    <cfRule type="expression" dxfId="98" priority="62" stopIfTrue="1">
      <formula>#N/A</formula>
    </cfRule>
  </conditionalFormatting>
  <conditionalFormatting sqref="J93">
    <cfRule type="expression" dxfId="97" priority="63" stopIfTrue="1">
      <formula>#N/A</formula>
    </cfRule>
    <cfRule type="cellIs" dxfId="96" priority="61" stopIfTrue="1" operator="equal">
      <formula>"-"</formula>
    </cfRule>
  </conditionalFormatting>
  <conditionalFormatting sqref="J97:J98">
    <cfRule type="expression" dxfId="95" priority="52" stopIfTrue="1">
      <formula>#N/A</formula>
    </cfRule>
  </conditionalFormatting>
  <conditionalFormatting sqref="J98">
    <cfRule type="cellIs" dxfId="94" priority="51" stopIfTrue="1" operator="equal">
      <formula>"-"</formula>
    </cfRule>
    <cfRule type="expression" dxfId="93" priority="53" stopIfTrue="1">
      <formula>#N/A</formula>
    </cfRule>
  </conditionalFormatting>
  <conditionalFormatting sqref="J102:J103">
    <cfRule type="expression" dxfId="92" priority="42" stopIfTrue="1">
      <formula>#N/A</formula>
    </cfRule>
  </conditionalFormatting>
  <conditionalFormatting sqref="J103">
    <cfRule type="expression" dxfId="91" priority="43" stopIfTrue="1">
      <formula>#N/A</formula>
    </cfRule>
    <cfRule type="cellIs" dxfId="90" priority="41" stopIfTrue="1" operator="equal">
      <formula>"-"</formula>
    </cfRule>
  </conditionalFormatting>
  <conditionalFormatting sqref="J107:J108">
    <cfRule type="expression" dxfId="89" priority="32" stopIfTrue="1">
      <formula>#N/A</formula>
    </cfRule>
  </conditionalFormatting>
  <conditionalFormatting sqref="J108">
    <cfRule type="cellIs" dxfId="88" priority="31" stopIfTrue="1" operator="equal">
      <formula>"-"</formula>
    </cfRule>
    <cfRule type="expression" dxfId="87" priority="33" stopIfTrue="1">
      <formula>#N/A</formula>
    </cfRule>
  </conditionalFormatting>
  <conditionalFormatting sqref="J112:J113">
    <cfRule type="expression" dxfId="86" priority="22" stopIfTrue="1">
      <formula>#N/A</formula>
    </cfRule>
  </conditionalFormatting>
  <conditionalFormatting sqref="J113">
    <cfRule type="expression" dxfId="85" priority="23" stopIfTrue="1">
      <formula>#N/A</formula>
    </cfRule>
    <cfRule type="cellIs" dxfId="84" priority="21" stopIfTrue="1" operator="equal">
      <formula>"-"</formula>
    </cfRule>
  </conditionalFormatting>
  <conditionalFormatting sqref="J117:J118">
    <cfRule type="expression" dxfId="83" priority="12" stopIfTrue="1">
      <formula>#N/A</formula>
    </cfRule>
  </conditionalFormatting>
  <conditionalFormatting sqref="J118">
    <cfRule type="cellIs" dxfId="82" priority="11" stopIfTrue="1" operator="equal">
      <formula>"-"</formula>
    </cfRule>
    <cfRule type="expression" dxfId="81" priority="13" stopIfTrue="1">
      <formula>#N/A</formula>
    </cfRule>
  </conditionalFormatting>
  <conditionalFormatting sqref="J122:J123">
    <cfRule type="expression" dxfId="80" priority="2" stopIfTrue="1">
      <formula>#N/A</formula>
    </cfRule>
  </conditionalFormatting>
  <conditionalFormatting sqref="J123">
    <cfRule type="expression" dxfId="79" priority="3" stopIfTrue="1">
      <formula>#N/A</formula>
    </cfRule>
    <cfRule type="cellIs" dxfId="78" priority="1" stopIfTrue="1" operator="equal">
      <formula>"-"</formula>
    </cfRule>
  </conditionalFormatting>
  <pageMargins left="0.30972222222222223" right="0.7" top="1.1902777777777778" bottom="0.59305555555555556" header="0.3" footer="0.51180555555555551"/>
  <pageSetup paperSize="9" firstPageNumber="0" fitToHeight="2" orientation="portrait" horizontalDpi="300" verticalDpi="300"/>
  <headerFooter alignWithMargins="0">
    <oddHeader>&amp;L&amp;28Pairing List – Women's SAILING Champions League 2018, Kiel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tabColor theme="8"/>
  </sheetPr>
  <dimension ref="A1:AK77"/>
  <sheetViews>
    <sheetView topLeftCell="A57" workbookViewId="0">
      <selection activeCell="A77" sqref="A77:XFD77"/>
    </sheetView>
  </sheetViews>
  <sheetFormatPr baseColWidth="10" defaultColWidth="10.6640625" defaultRowHeight="14.4" outlineLevelCol="1" x14ac:dyDescent="0.3"/>
  <cols>
    <col min="1" max="1" width="8.77734375" style="18" customWidth="1"/>
    <col min="2" max="2" width="8.77734375" style="19" customWidth="1"/>
    <col min="3" max="10" width="8.77734375" style="20" customWidth="1"/>
    <col min="12" max="12" width="5.77734375" style="32" bestFit="1" customWidth="1"/>
    <col min="13" max="36" width="3" hidden="1" customWidth="1" outlineLevel="1"/>
    <col min="37" max="37" width="10.6640625" collapsed="1"/>
  </cols>
  <sheetData>
    <row r="1" spans="1:36" ht="21" x14ac:dyDescent="0.4">
      <c r="A1" s="6" t="s">
        <v>27</v>
      </c>
      <c r="B1"/>
      <c r="C1"/>
      <c r="D1"/>
      <c r="E1"/>
      <c r="F1"/>
      <c r="G1" s="5"/>
      <c r="H1" s="5"/>
      <c r="I1" s="5"/>
      <c r="J1" s="5"/>
    </row>
    <row r="2" spans="1:36" x14ac:dyDescent="0.3">
      <c r="A2" s="3" t="s">
        <v>28</v>
      </c>
      <c r="B2" s="7" t="s">
        <v>29</v>
      </c>
      <c r="C2" s="21" t="s">
        <v>9</v>
      </c>
      <c r="D2" s="3" t="s">
        <v>10</v>
      </c>
      <c r="E2" s="3" t="s">
        <v>11</v>
      </c>
      <c r="F2" s="7" t="s">
        <v>12</v>
      </c>
      <c r="G2" s="3" t="s">
        <v>13</v>
      </c>
      <c r="H2" s="3" t="s">
        <v>14</v>
      </c>
      <c r="I2" s="3" t="s">
        <v>37</v>
      </c>
      <c r="J2" s="3" t="s">
        <v>38</v>
      </c>
      <c r="L2" s="33" t="s">
        <v>33</v>
      </c>
      <c r="M2">
        <v>1</v>
      </c>
      <c r="N2">
        <v>2</v>
      </c>
      <c r="O2">
        <v>3</v>
      </c>
      <c r="P2">
        <v>4</v>
      </c>
      <c r="Q2">
        <v>5</v>
      </c>
      <c r="R2">
        <v>6</v>
      </c>
      <c r="S2">
        <v>7</v>
      </c>
      <c r="T2">
        <v>8</v>
      </c>
      <c r="U2">
        <v>9</v>
      </c>
      <c r="V2">
        <v>10</v>
      </c>
      <c r="W2">
        <v>11</v>
      </c>
      <c r="X2">
        <v>12</v>
      </c>
      <c r="Y2">
        <v>13</v>
      </c>
      <c r="Z2">
        <v>14</v>
      </c>
      <c r="AA2">
        <v>15</v>
      </c>
      <c r="AB2">
        <v>16</v>
      </c>
      <c r="AC2">
        <v>17</v>
      </c>
      <c r="AD2">
        <v>18</v>
      </c>
      <c r="AE2">
        <v>19</v>
      </c>
      <c r="AF2">
        <v>20</v>
      </c>
      <c r="AG2">
        <v>21</v>
      </c>
      <c r="AH2">
        <v>22</v>
      </c>
      <c r="AI2">
        <v>23</v>
      </c>
      <c r="AJ2">
        <v>24</v>
      </c>
    </row>
    <row r="3" spans="1:36" s="88" customFormat="1" x14ac:dyDescent="0.3">
      <c r="A3" s="85">
        <v>1</v>
      </c>
      <c r="B3" s="86">
        <v>1</v>
      </c>
      <c r="C3" s="87">
        <v>1</v>
      </c>
      <c r="D3" s="87">
        <v>24</v>
      </c>
      <c r="E3" s="87">
        <v>14</v>
      </c>
      <c r="F3" s="87">
        <v>22</v>
      </c>
      <c r="G3" s="87">
        <v>21</v>
      </c>
      <c r="H3" s="87">
        <v>20</v>
      </c>
      <c r="I3" s="87">
        <v>19</v>
      </c>
      <c r="J3" s="87">
        <v>18</v>
      </c>
      <c r="L3" s="89"/>
      <c r="M3" s="90">
        <f>COUNTIF($C3:$J5,M$2)</f>
        <v>1</v>
      </c>
      <c r="N3" s="90">
        <f t="shared" ref="N3:AJ3" si="0">COUNTIF($C3:$J5,N$2)</f>
        <v>1</v>
      </c>
      <c r="O3" s="90">
        <f t="shared" si="0"/>
        <v>1</v>
      </c>
      <c r="P3" s="90">
        <f t="shared" si="0"/>
        <v>1</v>
      </c>
      <c r="Q3" s="90">
        <f t="shared" si="0"/>
        <v>1</v>
      </c>
      <c r="R3" s="90">
        <f t="shared" si="0"/>
        <v>1</v>
      </c>
      <c r="S3" s="90">
        <f t="shared" si="0"/>
        <v>1</v>
      </c>
      <c r="T3" s="90">
        <f t="shared" si="0"/>
        <v>1</v>
      </c>
      <c r="U3" s="90">
        <f t="shared" si="0"/>
        <v>1</v>
      </c>
      <c r="V3" s="90">
        <f t="shared" si="0"/>
        <v>1</v>
      </c>
      <c r="W3" s="90">
        <f t="shared" si="0"/>
        <v>1</v>
      </c>
      <c r="X3" s="90">
        <f t="shared" si="0"/>
        <v>1</v>
      </c>
      <c r="Y3" s="90">
        <f t="shared" si="0"/>
        <v>1</v>
      </c>
      <c r="Z3" s="90">
        <f t="shared" si="0"/>
        <v>1</v>
      </c>
      <c r="AA3" s="90">
        <f t="shared" si="0"/>
        <v>1</v>
      </c>
      <c r="AB3" s="90">
        <f t="shared" si="0"/>
        <v>1</v>
      </c>
      <c r="AC3" s="90">
        <f t="shared" si="0"/>
        <v>1</v>
      </c>
      <c r="AD3" s="90">
        <f t="shared" si="0"/>
        <v>1</v>
      </c>
      <c r="AE3" s="90">
        <f t="shared" si="0"/>
        <v>1</v>
      </c>
      <c r="AF3" s="90">
        <f t="shared" si="0"/>
        <v>1</v>
      </c>
      <c r="AG3" s="90">
        <f t="shared" si="0"/>
        <v>1</v>
      </c>
      <c r="AH3" s="90">
        <f t="shared" si="0"/>
        <v>1</v>
      </c>
      <c r="AI3" s="90">
        <f t="shared" si="0"/>
        <v>1</v>
      </c>
      <c r="AJ3" s="90">
        <f t="shared" si="0"/>
        <v>1</v>
      </c>
    </row>
    <row r="4" spans="1:36" x14ac:dyDescent="0.3">
      <c r="A4" s="18">
        <v>2</v>
      </c>
      <c r="B4" s="19">
        <f t="shared" ref="B4:B5" si="1">B3</f>
        <v>1</v>
      </c>
      <c r="C4" s="22">
        <v>2</v>
      </c>
      <c r="D4" s="22">
        <v>17</v>
      </c>
      <c r="E4" s="22">
        <v>16</v>
      </c>
      <c r="F4" s="22">
        <v>15</v>
      </c>
      <c r="G4" s="22">
        <v>23</v>
      </c>
      <c r="H4" s="22">
        <v>13</v>
      </c>
      <c r="I4" s="22">
        <v>12</v>
      </c>
      <c r="J4" s="22">
        <v>11</v>
      </c>
    </row>
    <row r="5" spans="1:36" x14ac:dyDescent="0.3">
      <c r="A5" s="18">
        <v>3</v>
      </c>
      <c r="B5" s="19">
        <f t="shared" si="1"/>
        <v>1</v>
      </c>
      <c r="C5" s="22">
        <v>10</v>
      </c>
      <c r="D5" s="22">
        <v>9</v>
      </c>
      <c r="E5" s="22">
        <v>8</v>
      </c>
      <c r="F5" s="22">
        <v>7</v>
      </c>
      <c r="G5" s="22">
        <v>6</v>
      </c>
      <c r="H5" s="22">
        <v>5</v>
      </c>
      <c r="I5" s="22">
        <v>4</v>
      </c>
      <c r="J5" s="22">
        <v>3</v>
      </c>
      <c r="L5" s="84">
        <f>SUM(C3:J5)</f>
        <v>300</v>
      </c>
    </row>
    <row r="6" spans="1:36" x14ac:dyDescent="0.3">
      <c r="A6" s="18">
        <v>4</v>
      </c>
      <c r="B6" s="19">
        <f t="shared" ref="B6:B69" si="2">B3+1</f>
        <v>2</v>
      </c>
      <c r="C6" s="22">
        <v>7</v>
      </c>
      <c r="D6" s="22">
        <v>23</v>
      </c>
      <c r="E6" s="22">
        <v>13</v>
      </c>
      <c r="F6" s="22">
        <v>17</v>
      </c>
      <c r="G6" s="22">
        <v>16</v>
      </c>
      <c r="H6" s="22">
        <v>10</v>
      </c>
      <c r="I6" s="22">
        <v>22</v>
      </c>
      <c r="J6" s="22">
        <v>15</v>
      </c>
      <c r="L6" s="33"/>
      <c r="M6" s="32">
        <f t="shared" ref="M6:AJ6" si="3">COUNTIF($C6:$J8,M$2)</f>
        <v>1</v>
      </c>
      <c r="N6" s="32">
        <f t="shared" si="3"/>
        <v>1</v>
      </c>
      <c r="O6" s="32">
        <f t="shared" si="3"/>
        <v>1</v>
      </c>
      <c r="P6" s="32">
        <f t="shared" si="3"/>
        <v>1</v>
      </c>
      <c r="Q6" s="32">
        <f t="shared" si="3"/>
        <v>1</v>
      </c>
      <c r="R6" s="32">
        <f t="shared" si="3"/>
        <v>1</v>
      </c>
      <c r="S6" s="32">
        <f t="shared" si="3"/>
        <v>1</v>
      </c>
      <c r="T6" s="32">
        <f t="shared" si="3"/>
        <v>1</v>
      </c>
      <c r="U6" s="32">
        <f t="shared" si="3"/>
        <v>1</v>
      </c>
      <c r="V6" s="32">
        <f t="shared" si="3"/>
        <v>1</v>
      </c>
      <c r="W6" s="32">
        <f t="shared" si="3"/>
        <v>1</v>
      </c>
      <c r="X6" s="32">
        <f t="shared" si="3"/>
        <v>1</v>
      </c>
      <c r="Y6" s="32">
        <f t="shared" si="3"/>
        <v>1</v>
      </c>
      <c r="Z6" s="32">
        <f t="shared" si="3"/>
        <v>1</v>
      </c>
      <c r="AA6" s="32">
        <f t="shared" si="3"/>
        <v>1</v>
      </c>
      <c r="AB6" s="32">
        <f t="shared" si="3"/>
        <v>1</v>
      </c>
      <c r="AC6" s="32">
        <f t="shared" si="3"/>
        <v>1</v>
      </c>
      <c r="AD6" s="32">
        <f t="shared" si="3"/>
        <v>1</v>
      </c>
      <c r="AE6" s="32">
        <f t="shared" si="3"/>
        <v>1</v>
      </c>
      <c r="AF6" s="32">
        <f t="shared" si="3"/>
        <v>1</v>
      </c>
      <c r="AG6" s="32">
        <f t="shared" si="3"/>
        <v>1</v>
      </c>
      <c r="AH6" s="32">
        <f t="shared" si="3"/>
        <v>1</v>
      </c>
      <c r="AI6" s="32">
        <f t="shared" si="3"/>
        <v>1</v>
      </c>
      <c r="AJ6" s="32">
        <f t="shared" si="3"/>
        <v>1</v>
      </c>
    </row>
    <row r="7" spans="1:36" x14ac:dyDescent="0.3">
      <c r="A7" s="18">
        <v>5</v>
      </c>
      <c r="B7" s="19">
        <f t="shared" si="2"/>
        <v>2</v>
      </c>
      <c r="C7" s="22">
        <v>14</v>
      </c>
      <c r="D7" s="22">
        <v>1</v>
      </c>
      <c r="E7" s="22">
        <v>9</v>
      </c>
      <c r="F7" s="22">
        <v>21</v>
      </c>
      <c r="G7" s="22">
        <v>24</v>
      </c>
      <c r="H7" s="22">
        <v>8</v>
      </c>
      <c r="I7" s="22">
        <v>20</v>
      </c>
      <c r="J7" s="22">
        <v>12</v>
      </c>
    </row>
    <row r="8" spans="1:36" x14ac:dyDescent="0.3">
      <c r="A8" s="18">
        <v>6</v>
      </c>
      <c r="B8" s="19">
        <f t="shared" si="2"/>
        <v>2</v>
      </c>
      <c r="C8" s="22">
        <v>19</v>
      </c>
      <c r="D8" s="22">
        <v>18</v>
      </c>
      <c r="E8" s="22">
        <v>11</v>
      </c>
      <c r="F8" s="22">
        <v>6</v>
      </c>
      <c r="G8" s="22">
        <v>5</v>
      </c>
      <c r="H8" s="22">
        <v>4</v>
      </c>
      <c r="I8" s="22">
        <v>3</v>
      </c>
      <c r="J8" s="22">
        <v>2</v>
      </c>
      <c r="L8" s="84">
        <f>SUM(C6:J8)</f>
        <v>300</v>
      </c>
    </row>
    <row r="9" spans="1:36" x14ac:dyDescent="0.3">
      <c r="A9" s="18">
        <v>7</v>
      </c>
      <c r="B9" s="19">
        <f t="shared" si="2"/>
        <v>3</v>
      </c>
      <c r="C9" s="22">
        <v>18</v>
      </c>
      <c r="D9" s="22">
        <v>19</v>
      </c>
      <c r="E9" s="22">
        <v>10</v>
      </c>
      <c r="F9" s="22">
        <v>11</v>
      </c>
      <c r="G9" s="22">
        <v>9</v>
      </c>
      <c r="H9" s="22">
        <v>23</v>
      </c>
      <c r="I9" s="22">
        <v>8</v>
      </c>
      <c r="J9" s="22">
        <v>2</v>
      </c>
      <c r="L9" s="33"/>
      <c r="M9" s="32">
        <f t="shared" ref="M9:AJ9" si="4">COUNTIF($C9:$J11,M$2)</f>
        <v>1</v>
      </c>
      <c r="N9" s="32">
        <f t="shared" si="4"/>
        <v>1</v>
      </c>
      <c r="O9" s="32">
        <f t="shared" si="4"/>
        <v>1</v>
      </c>
      <c r="P9" s="32">
        <f t="shared" si="4"/>
        <v>1</v>
      </c>
      <c r="Q9" s="32">
        <f t="shared" si="4"/>
        <v>1</v>
      </c>
      <c r="R9" s="32">
        <f t="shared" si="4"/>
        <v>1</v>
      </c>
      <c r="S9" s="32">
        <f t="shared" si="4"/>
        <v>1</v>
      </c>
      <c r="T9" s="32">
        <f t="shared" si="4"/>
        <v>1</v>
      </c>
      <c r="U9" s="32">
        <f t="shared" si="4"/>
        <v>1</v>
      </c>
      <c r="V9" s="32">
        <f t="shared" si="4"/>
        <v>1</v>
      </c>
      <c r="W9" s="32">
        <f t="shared" si="4"/>
        <v>1</v>
      </c>
      <c r="X9" s="32">
        <f t="shared" si="4"/>
        <v>1</v>
      </c>
      <c r="Y9" s="32">
        <f t="shared" si="4"/>
        <v>1</v>
      </c>
      <c r="Z9" s="32">
        <f t="shared" si="4"/>
        <v>1</v>
      </c>
      <c r="AA9" s="32">
        <f t="shared" si="4"/>
        <v>1</v>
      </c>
      <c r="AB9" s="32">
        <f t="shared" si="4"/>
        <v>1</v>
      </c>
      <c r="AC9" s="32">
        <f t="shared" si="4"/>
        <v>1</v>
      </c>
      <c r="AD9" s="32">
        <f t="shared" si="4"/>
        <v>1</v>
      </c>
      <c r="AE9" s="32">
        <f t="shared" si="4"/>
        <v>1</v>
      </c>
      <c r="AF9" s="32">
        <f t="shared" si="4"/>
        <v>1</v>
      </c>
      <c r="AG9" s="32">
        <f t="shared" si="4"/>
        <v>1</v>
      </c>
      <c r="AH9" s="32">
        <f t="shared" si="4"/>
        <v>1</v>
      </c>
      <c r="AI9" s="32">
        <f t="shared" si="4"/>
        <v>1</v>
      </c>
      <c r="AJ9" s="32">
        <f t="shared" si="4"/>
        <v>1</v>
      </c>
    </row>
    <row r="10" spans="1:36" x14ac:dyDescent="0.3">
      <c r="A10" s="18">
        <v>8</v>
      </c>
      <c r="B10" s="19">
        <f t="shared" si="2"/>
        <v>3</v>
      </c>
      <c r="C10" s="22">
        <v>17</v>
      </c>
      <c r="D10" s="22">
        <v>4</v>
      </c>
      <c r="E10" s="22">
        <v>1</v>
      </c>
      <c r="F10" s="22">
        <v>16</v>
      </c>
      <c r="G10" s="22">
        <v>3</v>
      </c>
      <c r="H10" s="22">
        <v>21</v>
      </c>
      <c r="I10" s="22">
        <v>15</v>
      </c>
      <c r="J10" s="22">
        <v>20</v>
      </c>
    </row>
    <row r="11" spans="1:36" x14ac:dyDescent="0.3">
      <c r="A11" s="18">
        <v>9</v>
      </c>
      <c r="B11" s="19">
        <f t="shared" si="2"/>
        <v>3</v>
      </c>
      <c r="C11" s="22">
        <v>7</v>
      </c>
      <c r="D11" s="22">
        <v>14</v>
      </c>
      <c r="E11" s="22">
        <v>6</v>
      </c>
      <c r="F11" s="22">
        <v>24</v>
      </c>
      <c r="G11" s="22">
        <v>22</v>
      </c>
      <c r="H11" s="22">
        <v>12</v>
      </c>
      <c r="I11" s="22">
        <v>13</v>
      </c>
      <c r="J11" s="22">
        <v>5</v>
      </c>
      <c r="L11" s="84">
        <f>SUM(C9:J11)</f>
        <v>300</v>
      </c>
    </row>
    <row r="12" spans="1:36" x14ac:dyDescent="0.3">
      <c r="A12" s="18">
        <v>10</v>
      </c>
      <c r="B12" s="19">
        <f t="shared" si="2"/>
        <v>4</v>
      </c>
      <c r="C12" s="22">
        <v>15</v>
      </c>
      <c r="D12" s="22">
        <v>2</v>
      </c>
      <c r="E12" s="22">
        <v>21</v>
      </c>
      <c r="F12" s="22">
        <v>10</v>
      </c>
      <c r="G12" s="22">
        <v>4</v>
      </c>
      <c r="H12" s="22">
        <v>14</v>
      </c>
      <c r="I12" s="22">
        <v>23</v>
      </c>
      <c r="J12" s="22">
        <v>11</v>
      </c>
      <c r="L12" s="33"/>
      <c r="M12" s="32">
        <f t="shared" ref="M12:AJ12" si="5">COUNTIF($C12:$J14,M$2)</f>
        <v>1</v>
      </c>
      <c r="N12" s="32">
        <f t="shared" si="5"/>
        <v>1</v>
      </c>
      <c r="O12" s="32">
        <f t="shared" si="5"/>
        <v>1</v>
      </c>
      <c r="P12" s="32">
        <f t="shared" si="5"/>
        <v>1</v>
      </c>
      <c r="Q12" s="32">
        <f t="shared" si="5"/>
        <v>1</v>
      </c>
      <c r="R12" s="32">
        <f t="shared" si="5"/>
        <v>1</v>
      </c>
      <c r="S12" s="32">
        <f t="shared" si="5"/>
        <v>1</v>
      </c>
      <c r="T12" s="32">
        <f t="shared" si="5"/>
        <v>1</v>
      </c>
      <c r="U12" s="32">
        <f t="shared" si="5"/>
        <v>1</v>
      </c>
      <c r="V12" s="32">
        <f t="shared" si="5"/>
        <v>1</v>
      </c>
      <c r="W12" s="32">
        <f t="shared" si="5"/>
        <v>1</v>
      </c>
      <c r="X12" s="32">
        <f t="shared" si="5"/>
        <v>1</v>
      </c>
      <c r="Y12" s="32">
        <f t="shared" si="5"/>
        <v>1</v>
      </c>
      <c r="Z12" s="32">
        <f t="shared" si="5"/>
        <v>1</v>
      </c>
      <c r="AA12" s="32">
        <f t="shared" si="5"/>
        <v>1</v>
      </c>
      <c r="AB12" s="32">
        <f t="shared" si="5"/>
        <v>1</v>
      </c>
      <c r="AC12" s="32">
        <f t="shared" si="5"/>
        <v>1</v>
      </c>
      <c r="AD12" s="32">
        <f t="shared" si="5"/>
        <v>1</v>
      </c>
      <c r="AE12" s="32">
        <f t="shared" si="5"/>
        <v>1</v>
      </c>
      <c r="AF12" s="32">
        <f t="shared" si="5"/>
        <v>1</v>
      </c>
      <c r="AG12" s="32">
        <f t="shared" si="5"/>
        <v>1</v>
      </c>
      <c r="AH12" s="32">
        <f t="shared" si="5"/>
        <v>1</v>
      </c>
      <c r="AI12" s="32">
        <f t="shared" si="5"/>
        <v>1</v>
      </c>
      <c r="AJ12" s="32">
        <f t="shared" si="5"/>
        <v>1</v>
      </c>
    </row>
    <row r="13" spans="1:36" x14ac:dyDescent="0.3">
      <c r="A13" s="18">
        <v>11</v>
      </c>
      <c r="B13" s="19">
        <f t="shared" si="2"/>
        <v>4</v>
      </c>
      <c r="C13" s="22">
        <v>20</v>
      </c>
      <c r="D13" s="22">
        <v>16</v>
      </c>
      <c r="E13" s="22">
        <v>18</v>
      </c>
      <c r="F13" s="22">
        <v>12</v>
      </c>
      <c r="G13" s="22">
        <v>24</v>
      </c>
      <c r="H13" s="22">
        <v>3</v>
      </c>
      <c r="I13" s="22">
        <v>5</v>
      </c>
      <c r="J13" s="22">
        <v>8</v>
      </c>
    </row>
    <row r="14" spans="1:36" x14ac:dyDescent="0.3">
      <c r="A14" s="18">
        <v>12</v>
      </c>
      <c r="B14" s="19">
        <f t="shared" si="2"/>
        <v>4</v>
      </c>
      <c r="C14" s="22">
        <v>13</v>
      </c>
      <c r="D14" s="22">
        <v>7</v>
      </c>
      <c r="E14" s="22">
        <v>19</v>
      </c>
      <c r="F14" s="22">
        <v>1</v>
      </c>
      <c r="G14" s="22">
        <v>17</v>
      </c>
      <c r="H14" s="22">
        <v>6</v>
      </c>
      <c r="I14" s="22">
        <v>9</v>
      </c>
      <c r="J14" s="22">
        <v>22</v>
      </c>
      <c r="L14" s="84">
        <f>SUM(C12:J14)</f>
        <v>300</v>
      </c>
    </row>
    <row r="15" spans="1:36" x14ac:dyDescent="0.3">
      <c r="A15" s="18">
        <v>13</v>
      </c>
      <c r="B15" s="19">
        <f t="shared" si="2"/>
        <v>5</v>
      </c>
      <c r="C15" s="22">
        <v>11</v>
      </c>
      <c r="D15" s="22">
        <v>5</v>
      </c>
      <c r="E15" s="22">
        <v>17</v>
      </c>
      <c r="F15" s="22">
        <v>8</v>
      </c>
      <c r="G15" s="22">
        <v>1</v>
      </c>
      <c r="H15" s="22">
        <v>22</v>
      </c>
      <c r="I15" s="22">
        <v>9</v>
      </c>
      <c r="J15" s="22">
        <v>23</v>
      </c>
      <c r="L15" s="33"/>
      <c r="M15" s="32">
        <f t="shared" ref="M15:AJ15" si="6">COUNTIF($C15:$J17,M$2)</f>
        <v>1</v>
      </c>
      <c r="N15" s="32">
        <f t="shared" si="6"/>
        <v>1</v>
      </c>
      <c r="O15" s="32">
        <f t="shared" si="6"/>
        <v>1</v>
      </c>
      <c r="P15" s="32">
        <f t="shared" si="6"/>
        <v>1</v>
      </c>
      <c r="Q15" s="32">
        <f t="shared" si="6"/>
        <v>1</v>
      </c>
      <c r="R15" s="32">
        <f t="shared" si="6"/>
        <v>1</v>
      </c>
      <c r="S15" s="32">
        <f t="shared" si="6"/>
        <v>1</v>
      </c>
      <c r="T15" s="32">
        <f t="shared" si="6"/>
        <v>1</v>
      </c>
      <c r="U15" s="32">
        <f t="shared" si="6"/>
        <v>1</v>
      </c>
      <c r="V15" s="32">
        <f t="shared" si="6"/>
        <v>1</v>
      </c>
      <c r="W15" s="32">
        <f t="shared" si="6"/>
        <v>1</v>
      </c>
      <c r="X15" s="32">
        <f t="shared" si="6"/>
        <v>1</v>
      </c>
      <c r="Y15" s="32">
        <f t="shared" si="6"/>
        <v>1</v>
      </c>
      <c r="Z15" s="32">
        <f t="shared" si="6"/>
        <v>1</v>
      </c>
      <c r="AA15" s="32">
        <f t="shared" si="6"/>
        <v>1</v>
      </c>
      <c r="AB15" s="32">
        <f t="shared" si="6"/>
        <v>1</v>
      </c>
      <c r="AC15" s="32">
        <f t="shared" si="6"/>
        <v>1</v>
      </c>
      <c r="AD15" s="32">
        <f t="shared" si="6"/>
        <v>1</v>
      </c>
      <c r="AE15" s="32">
        <f t="shared" si="6"/>
        <v>1</v>
      </c>
      <c r="AF15" s="32">
        <f t="shared" si="6"/>
        <v>1</v>
      </c>
      <c r="AG15" s="32">
        <f t="shared" si="6"/>
        <v>1</v>
      </c>
      <c r="AH15" s="32">
        <f t="shared" si="6"/>
        <v>1</v>
      </c>
      <c r="AI15" s="32">
        <f t="shared" si="6"/>
        <v>1</v>
      </c>
      <c r="AJ15" s="32">
        <f t="shared" si="6"/>
        <v>1</v>
      </c>
    </row>
    <row r="16" spans="1:36" x14ac:dyDescent="0.3">
      <c r="A16" s="18">
        <v>14</v>
      </c>
      <c r="B16" s="19">
        <f t="shared" si="2"/>
        <v>5</v>
      </c>
      <c r="C16" s="22">
        <v>24</v>
      </c>
      <c r="D16" s="22">
        <v>20</v>
      </c>
      <c r="E16" s="22">
        <v>2</v>
      </c>
      <c r="F16" s="22">
        <v>13</v>
      </c>
      <c r="G16" s="22">
        <v>10</v>
      </c>
      <c r="H16" s="22">
        <v>3</v>
      </c>
      <c r="I16" s="22">
        <v>21</v>
      </c>
      <c r="J16" s="22">
        <v>7</v>
      </c>
    </row>
    <row r="17" spans="1:36" x14ac:dyDescent="0.3">
      <c r="A17" s="18">
        <v>15</v>
      </c>
      <c r="B17" s="19">
        <f t="shared" si="2"/>
        <v>5</v>
      </c>
      <c r="C17" s="22">
        <v>16</v>
      </c>
      <c r="D17" s="22">
        <v>15</v>
      </c>
      <c r="E17" s="22">
        <v>14</v>
      </c>
      <c r="F17" s="22">
        <v>19</v>
      </c>
      <c r="G17" s="22">
        <v>18</v>
      </c>
      <c r="H17" s="22">
        <v>12</v>
      </c>
      <c r="I17" s="22">
        <v>6</v>
      </c>
      <c r="J17" s="22">
        <v>4</v>
      </c>
      <c r="L17" s="84">
        <f>SUM(C15:J17)</f>
        <v>300</v>
      </c>
    </row>
    <row r="18" spans="1:36" x14ac:dyDescent="0.3">
      <c r="A18" s="18">
        <v>16</v>
      </c>
      <c r="B18" s="19">
        <f t="shared" si="2"/>
        <v>6</v>
      </c>
      <c r="C18" s="22">
        <v>6</v>
      </c>
      <c r="D18" s="22">
        <v>11</v>
      </c>
      <c r="E18" s="22">
        <v>7</v>
      </c>
      <c r="F18" s="22">
        <v>14</v>
      </c>
      <c r="G18" s="22">
        <v>20</v>
      </c>
      <c r="H18" s="22">
        <v>16</v>
      </c>
      <c r="I18" s="22">
        <v>24</v>
      </c>
      <c r="J18" s="22">
        <v>9</v>
      </c>
      <c r="L18" s="33"/>
      <c r="M18" s="32">
        <f t="shared" ref="M18:AJ18" si="7">COUNTIF($C18:$J20,M$2)</f>
        <v>1</v>
      </c>
      <c r="N18" s="32">
        <f t="shared" si="7"/>
        <v>1</v>
      </c>
      <c r="O18" s="32">
        <f t="shared" si="7"/>
        <v>1</v>
      </c>
      <c r="P18" s="32">
        <f t="shared" si="7"/>
        <v>1</v>
      </c>
      <c r="Q18" s="32">
        <f t="shared" si="7"/>
        <v>1</v>
      </c>
      <c r="R18" s="32">
        <f t="shared" si="7"/>
        <v>1</v>
      </c>
      <c r="S18" s="32">
        <f t="shared" si="7"/>
        <v>1</v>
      </c>
      <c r="T18" s="32">
        <f t="shared" si="7"/>
        <v>1</v>
      </c>
      <c r="U18" s="32">
        <f t="shared" si="7"/>
        <v>1</v>
      </c>
      <c r="V18" s="32">
        <f t="shared" si="7"/>
        <v>1</v>
      </c>
      <c r="W18" s="32">
        <f t="shared" si="7"/>
        <v>1</v>
      </c>
      <c r="X18" s="32">
        <f t="shared" si="7"/>
        <v>1</v>
      </c>
      <c r="Y18" s="32">
        <f t="shared" si="7"/>
        <v>1</v>
      </c>
      <c r="Z18" s="32">
        <f t="shared" si="7"/>
        <v>1</v>
      </c>
      <c r="AA18" s="32">
        <f t="shared" si="7"/>
        <v>1</v>
      </c>
      <c r="AB18" s="32">
        <f t="shared" si="7"/>
        <v>1</v>
      </c>
      <c r="AC18" s="32">
        <f t="shared" si="7"/>
        <v>1</v>
      </c>
      <c r="AD18" s="32">
        <f t="shared" si="7"/>
        <v>1</v>
      </c>
      <c r="AE18" s="32">
        <f t="shared" si="7"/>
        <v>1</v>
      </c>
      <c r="AF18" s="32">
        <f t="shared" si="7"/>
        <v>1</v>
      </c>
      <c r="AG18" s="32">
        <f t="shared" si="7"/>
        <v>1</v>
      </c>
      <c r="AH18" s="32">
        <f t="shared" si="7"/>
        <v>1</v>
      </c>
      <c r="AI18" s="32">
        <f t="shared" si="7"/>
        <v>1</v>
      </c>
      <c r="AJ18" s="32">
        <f t="shared" si="7"/>
        <v>1</v>
      </c>
    </row>
    <row r="19" spans="1:36" x14ac:dyDescent="0.3">
      <c r="A19" s="18">
        <v>17</v>
      </c>
      <c r="B19" s="19">
        <f t="shared" si="2"/>
        <v>6</v>
      </c>
      <c r="C19" s="22">
        <v>15</v>
      </c>
      <c r="D19" s="22">
        <v>22</v>
      </c>
      <c r="E19" s="22">
        <v>13</v>
      </c>
      <c r="F19" s="22">
        <v>23</v>
      </c>
      <c r="G19" s="22">
        <v>8</v>
      </c>
      <c r="H19" s="22">
        <v>18</v>
      </c>
      <c r="I19" s="22">
        <v>4</v>
      </c>
      <c r="J19" s="22">
        <v>3</v>
      </c>
    </row>
    <row r="20" spans="1:36" x14ac:dyDescent="0.3">
      <c r="A20" s="18">
        <v>18</v>
      </c>
      <c r="B20" s="19">
        <f t="shared" si="2"/>
        <v>6</v>
      </c>
      <c r="C20" s="22">
        <v>12</v>
      </c>
      <c r="D20" s="22">
        <v>10</v>
      </c>
      <c r="E20" s="22">
        <v>5</v>
      </c>
      <c r="F20" s="22">
        <v>2</v>
      </c>
      <c r="G20" s="22">
        <v>19</v>
      </c>
      <c r="H20" s="22">
        <v>1</v>
      </c>
      <c r="I20" s="22">
        <v>17</v>
      </c>
      <c r="J20" s="22">
        <v>21</v>
      </c>
      <c r="L20" s="84">
        <f>SUM(C18:J20)</f>
        <v>300</v>
      </c>
    </row>
    <row r="21" spans="1:36" x14ac:dyDescent="0.3">
      <c r="A21" s="18">
        <v>19</v>
      </c>
      <c r="B21" s="19">
        <f t="shared" si="2"/>
        <v>7</v>
      </c>
      <c r="C21" s="22">
        <v>3</v>
      </c>
      <c r="D21" s="22">
        <v>8</v>
      </c>
      <c r="E21" s="22">
        <v>22</v>
      </c>
      <c r="F21" s="22">
        <v>2</v>
      </c>
      <c r="G21" s="22">
        <v>24</v>
      </c>
      <c r="H21" s="22">
        <v>19</v>
      </c>
      <c r="I21" s="22">
        <v>14</v>
      </c>
      <c r="J21" s="22">
        <v>17</v>
      </c>
      <c r="L21" s="33"/>
      <c r="M21" s="32">
        <f t="shared" ref="M21:AJ21" si="8">COUNTIF($C21:$J23,M$2)</f>
        <v>1</v>
      </c>
      <c r="N21" s="32">
        <f t="shared" si="8"/>
        <v>1</v>
      </c>
      <c r="O21" s="32">
        <f t="shared" si="8"/>
        <v>1</v>
      </c>
      <c r="P21" s="32">
        <f t="shared" si="8"/>
        <v>1</v>
      </c>
      <c r="Q21" s="32">
        <f t="shared" si="8"/>
        <v>1</v>
      </c>
      <c r="R21" s="32">
        <f t="shared" si="8"/>
        <v>1</v>
      </c>
      <c r="S21" s="32">
        <f t="shared" si="8"/>
        <v>1</v>
      </c>
      <c r="T21" s="32">
        <f t="shared" si="8"/>
        <v>1</v>
      </c>
      <c r="U21" s="32">
        <f t="shared" si="8"/>
        <v>1</v>
      </c>
      <c r="V21" s="32">
        <f t="shared" si="8"/>
        <v>1</v>
      </c>
      <c r="W21" s="32">
        <f t="shared" si="8"/>
        <v>1</v>
      </c>
      <c r="X21" s="32">
        <f t="shared" si="8"/>
        <v>1</v>
      </c>
      <c r="Y21" s="32">
        <f t="shared" si="8"/>
        <v>1</v>
      </c>
      <c r="Z21" s="32">
        <f t="shared" si="8"/>
        <v>1</v>
      </c>
      <c r="AA21" s="32">
        <f t="shared" si="8"/>
        <v>1</v>
      </c>
      <c r="AB21" s="32">
        <f t="shared" si="8"/>
        <v>1</v>
      </c>
      <c r="AC21" s="32">
        <f t="shared" si="8"/>
        <v>1</v>
      </c>
      <c r="AD21" s="32">
        <f t="shared" si="8"/>
        <v>1</v>
      </c>
      <c r="AE21" s="32">
        <f t="shared" si="8"/>
        <v>1</v>
      </c>
      <c r="AF21" s="32">
        <f t="shared" si="8"/>
        <v>1</v>
      </c>
      <c r="AG21" s="32">
        <f t="shared" si="8"/>
        <v>1</v>
      </c>
      <c r="AH21" s="32">
        <f t="shared" si="8"/>
        <v>1</v>
      </c>
      <c r="AI21" s="32">
        <f t="shared" si="8"/>
        <v>1</v>
      </c>
      <c r="AJ21" s="32">
        <f t="shared" si="8"/>
        <v>1</v>
      </c>
    </row>
    <row r="22" spans="1:36" x14ac:dyDescent="0.3">
      <c r="A22" s="18">
        <v>20</v>
      </c>
      <c r="B22" s="19">
        <f t="shared" si="2"/>
        <v>7</v>
      </c>
      <c r="C22" s="22">
        <v>16</v>
      </c>
      <c r="D22" s="22">
        <v>13</v>
      </c>
      <c r="E22" s="22">
        <v>6</v>
      </c>
      <c r="F22" s="22">
        <v>18</v>
      </c>
      <c r="G22" s="22">
        <v>11</v>
      </c>
      <c r="H22" s="22">
        <v>23</v>
      </c>
      <c r="I22" s="22">
        <v>1</v>
      </c>
      <c r="J22" s="22">
        <v>10</v>
      </c>
    </row>
    <row r="23" spans="1:36" x14ac:dyDescent="0.3">
      <c r="A23" s="18">
        <v>21</v>
      </c>
      <c r="B23" s="19">
        <f t="shared" si="2"/>
        <v>7</v>
      </c>
      <c r="C23" s="22">
        <v>21</v>
      </c>
      <c r="D23" s="22">
        <v>12</v>
      </c>
      <c r="E23" s="22">
        <v>20</v>
      </c>
      <c r="F23" s="22">
        <v>9</v>
      </c>
      <c r="G23" s="22">
        <v>7</v>
      </c>
      <c r="H23" s="22">
        <v>15</v>
      </c>
      <c r="I23" s="22">
        <v>5</v>
      </c>
      <c r="J23" s="22">
        <v>4</v>
      </c>
      <c r="L23" s="84">
        <f>SUM(C21:J23)</f>
        <v>300</v>
      </c>
    </row>
    <row r="24" spans="1:36" x14ac:dyDescent="0.3">
      <c r="A24" s="18">
        <v>22</v>
      </c>
      <c r="B24" s="19">
        <f t="shared" si="2"/>
        <v>8</v>
      </c>
      <c r="C24" s="22">
        <v>24</v>
      </c>
      <c r="D24" s="22">
        <v>6</v>
      </c>
      <c r="E24" s="22">
        <v>15</v>
      </c>
      <c r="F24" s="22">
        <v>8</v>
      </c>
      <c r="G24" s="22">
        <v>2</v>
      </c>
      <c r="H24" s="22">
        <v>21</v>
      </c>
      <c r="I24" s="22">
        <v>7</v>
      </c>
      <c r="J24" s="22">
        <v>1</v>
      </c>
      <c r="L24" s="33"/>
      <c r="M24" s="32">
        <f t="shared" ref="M24:AJ24" si="9">COUNTIF($C24:$J26,M$2)</f>
        <v>1</v>
      </c>
      <c r="N24" s="32">
        <f t="shared" si="9"/>
        <v>1</v>
      </c>
      <c r="O24" s="32">
        <f t="shared" si="9"/>
        <v>1</v>
      </c>
      <c r="P24" s="32">
        <f t="shared" si="9"/>
        <v>1</v>
      </c>
      <c r="Q24" s="32">
        <f t="shared" si="9"/>
        <v>1</v>
      </c>
      <c r="R24" s="32">
        <f t="shared" si="9"/>
        <v>1</v>
      </c>
      <c r="S24" s="32">
        <f t="shared" si="9"/>
        <v>1</v>
      </c>
      <c r="T24" s="32">
        <f t="shared" si="9"/>
        <v>1</v>
      </c>
      <c r="U24" s="32">
        <f t="shared" si="9"/>
        <v>1</v>
      </c>
      <c r="V24" s="32">
        <f t="shared" si="9"/>
        <v>1</v>
      </c>
      <c r="W24" s="32">
        <f t="shared" si="9"/>
        <v>1</v>
      </c>
      <c r="X24" s="32">
        <f t="shared" si="9"/>
        <v>1</v>
      </c>
      <c r="Y24" s="32">
        <f t="shared" si="9"/>
        <v>1</v>
      </c>
      <c r="Z24" s="32">
        <f t="shared" si="9"/>
        <v>1</v>
      </c>
      <c r="AA24" s="32">
        <f t="shared" si="9"/>
        <v>1</v>
      </c>
      <c r="AB24" s="32">
        <f t="shared" si="9"/>
        <v>1</v>
      </c>
      <c r="AC24" s="32">
        <f t="shared" si="9"/>
        <v>1</v>
      </c>
      <c r="AD24" s="32">
        <f t="shared" si="9"/>
        <v>1</v>
      </c>
      <c r="AE24" s="32">
        <f t="shared" si="9"/>
        <v>1</v>
      </c>
      <c r="AF24" s="32">
        <f t="shared" si="9"/>
        <v>1</v>
      </c>
      <c r="AG24" s="32">
        <f t="shared" si="9"/>
        <v>1</v>
      </c>
      <c r="AH24" s="32">
        <f t="shared" si="9"/>
        <v>1</v>
      </c>
      <c r="AI24" s="32">
        <f t="shared" si="9"/>
        <v>1</v>
      </c>
      <c r="AJ24" s="32">
        <f t="shared" si="9"/>
        <v>1</v>
      </c>
    </row>
    <row r="25" spans="1:36" x14ac:dyDescent="0.3">
      <c r="A25" s="18">
        <v>23</v>
      </c>
      <c r="B25" s="19">
        <f t="shared" si="2"/>
        <v>8</v>
      </c>
      <c r="C25" s="22">
        <v>13</v>
      </c>
      <c r="D25" s="22">
        <v>11</v>
      </c>
      <c r="E25" s="22">
        <v>5</v>
      </c>
      <c r="F25" s="22">
        <v>20</v>
      </c>
      <c r="G25" s="22">
        <v>4</v>
      </c>
      <c r="H25" s="22">
        <v>17</v>
      </c>
      <c r="I25" s="22">
        <v>18</v>
      </c>
      <c r="J25" s="22">
        <v>14</v>
      </c>
    </row>
    <row r="26" spans="1:36" x14ac:dyDescent="0.3">
      <c r="A26" s="18">
        <v>24</v>
      </c>
      <c r="B26" s="19">
        <f t="shared" si="2"/>
        <v>8</v>
      </c>
      <c r="C26" s="22">
        <v>9</v>
      </c>
      <c r="D26" s="22">
        <v>3</v>
      </c>
      <c r="E26" s="22">
        <v>12</v>
      </c>
      <c r="F26" s="22">
        <v>10</v>
      </c>
      <c r="G26" s="22">
        <v>23</v>
      </c>
      <c r="H26" s="22">
        <v>22</v>
      </c>
      <c r="I26" s="22">
        <v>16</v>
      </c>
      <c r="J26" s="22">
        <v>19</v>
      </c>
      <c r="L26" s="84">
        <f>SUM(C24:J26)</f>
        <v>300</v>
      </c>
    </row>
    <row r="27" spans="1:36" x14ac:dyDescent="0.3">
      <c r="A27" s="18">
        <v>25</v>
      </c>
      <c r="B27" s="19">
        <f t="shared" si="2"/>
        <v>9</v>
      </c>
      <c r="C27" s="22">
        <v>1</v>
      </c>
      <c r="D27" s="22">
        <v>14</v>
      </c>
      <c r="E27" s="22">
        <v>18</v>
      </c>
      <c r="F27" s="22">
        <v>7</v>
      </c>
      <c r="G27" s="22">
        <v>12</v>
      </c>
      <c r="H27" s="22">
        <v>22</v>
      </c>
      <c r="I27" s="22">
        <v>10</v>
      </c>
      <c r="J27" s="22">
        <v>4</v>
      </c>
      <c r="L27" s="33"/>
      <c r="M27" s="32">
        <f t="shared" ref="M27:AJ27" si="10">COUNTIF($C27:$J29,M$2)</f>
        <v>1</v>
      </c>
      <c r="N27" s="32">
        <f t="shared" si="10"/>
        <v>1</v>
      </c>
      <c r="O27" s="32">
        <f t="shared" si="10"/>
        <v>1</v>
      </c>
      <c r="P27" s="32">
        <f t="shared" si="10"/>
        <v>1</v>
      </c>
      <c r="Q27" s="32">
        <f t="shared" si="10"/>
        <v>1</v>
      </c>
      <c r="R27" s="32">
        <f t="shared" si="10"/>
        <v>1</v>
      </c>
      <c r="S27" s="32">
        <f t="shared" si="10"/>
        <v>1</v>
      </c>
      <c r="T27" s="32">
        <f t="shared" si="10"/>
        <v>1</v>
      </c>
      <c r="U27" s="32">
        <f t="shared" si="10"/>
        <v>1</v>
      </c>
      <c r="V27" s="32">
        <f t="shared" si="10"/>
        <v>1</v>
      </c>
      <c r="W27" s="32">
        <f t="shared" si="10"/>
        <v>1</v>
      </c>
      <c r="X27" s="32">
        <f t="shared" si="10"/>
        <v>1</v>
      </c>
      <c r="Y27" s="32">
        <f t="shared" si="10"/>
        <v>1</v>
      </c>
      <c r="Z27" s="32">
        <f t="shared" si="10"/>
        <v>1</v>
      </c>
      <c r="AA27" s="32">
        <f t="shared" si="10"/>
        <v>1</v>
      </c>
      <c r="AB27" s="32">
        <f t="shared" si="10"/>
        <v>1</v>
      </c>
      <c r="AC27" s="32">
        <f t="shared" si="10"/>
        <v>1</v>
      </c>
      <c r="AD27" s="32">
        <f t="shared" si="10"/>
        <v>1</v>
      </c>
      <c r="AE27" s="32">
        <f t="shared" si="10"/>
        <v>1</v>
      </c>
      <c r="AF27" s="32">
        <f t="shared" si="10"/>
        <v>1</v>
      </c>
      <c r="AG27" s="32">
        <f t="shared" si="10"/>
        <v>1</v>
      </c>
      <c r="AH27" s="32">
        <f t="shared" si="10"/>
        <v>1</v>
      </c>
      <c r="AI27" s="32">
        <f t="shared" si="10"/>
        <v>1</v>
      </c>
      <c r="AJ27" s="32">
        <f t="shared" si="10"/>
        <v>1</v>
      </c>
    </row>
    <row r="28" spans="1:36" x14ac:dyDescent="0.3">
      <c r="A28" s="18">
        <v>26</v>
      </c>
      <c r="B28" s="19">
        <f t="shared" si="2"/>
        <v>9</v>
      </c>
      <c r="C28" s="22">
        <v>19</v>
      </c>
      <c r="D28" s="22">
        <v>13</v>
      </c>
      <c r="E28" s="22">
        <v>3</v>
      </c>
      <c r="F28" s="22">
        <v>15</v>
      </c>
      <c r="G28" s="22">
        <v>21</v>
      </c>
      <c r="H28" s="22">
        <v>11</v>
      </c>
      <c r="I28" s="22">
        <v>9</v>
      </c>
      <c r="J28" s="22">
        <v>24</v>
      </c>
    </row>
    <row r="29" spans="1:36" x14ac:dyDescent="0.3">
      <c r="A29" s="18">
        <v>27</v>
      </c>
      <c r="B29" s="19">
        <f t="shared" si="2"/>
        <v>9</v>
      </c>
      <c r="C29" s="22">
        <v>23</v>
      </c>
      <c r="D29" s="22">
        <v>20</v>
      </c>
      <c r="E29" s="22">
        <v>17</v>
      </c>
      <c r="F29" s="22">
        <v>6</v>
      </c>
      <c r="G29" s="22">
        <v>8</v>
      </c>
      <c r="H29" s="22">
        <v>5</v>
      </c>
      <c r="I29" s="22">
        <v>2</v>
      </c>
      <c r="J29" s="22">
        <v>16</v>
      </c>
      <c r="L29" s="84">
        <f>SUM(C27:J29)</f>
        <v>300</v>
      </c>
    </row>
    <row r="30" spans="1:36" x14ac:dyDescent="0.3">
      <c r="A30" s="18">
        <v>28</v>
      </c>
      <c r="B30" s="19">
        <f t="shared" si="2"/>
        <v>10</v>
      </c>
      <c r="C30" s="22">
        <v>18</v>
      </c>
      <c r="D30" s="22">
        <v>24</v>
      </c>
      <c r="E30" s="22">
        <v>12</v>
      </c>
      <c r="F30" s="22">
        <v>17</v>
      </c>
      <c r="G30" s="22">
        <v>3</v>
      </c>
      <c r="H30" s="22">
        <v>9</v>
      </c>
      <c r="I30" s="22">
        <v>21</v>
      </c>
      <c r="J30" s="22">
        <v>6</v>
      </c>
      <c r="L30" s="33"/>
      <c r="M30" s="32">
        <f t="shared" ref="M30:AJ30" si="11">COUNTIF($C30:$J32,M$2)</f>
        <v>1</v>
      </c>
      <c r="N30" s="32">
        <f t="shared" si="11"/>
        <v>1</v>
      </c>
      <c r="O30" s="32">
        <f t="shared" si="11"/>
        <v>1</v>
      </c>
      <c r="P30" s="32">
        <f t="shared" si="11"/>
        <v>1</v>
      </c>
      <c r="Q30" s="32">
        <f t="shared" si="11"/>
        <v>1</v>
      </c>
      <c r="R30" s="32">
        <f t="shared" si="11"/>
        <v>1</v>
      </c>
      <c r="S30" s="32">
        <f t="shared" si="11"/>
        <v>1</v>
      </c>
      <c r="T30" s="32">
        <f t="shared" si="11"/>
        <v>1</v>
      </c>
      <c r="U30" s="32">
        <f t="shared" si="11"/>
        <v>1</v>
      </c>
      <c r="V30" s="32">
        <f t="shared" si="11"/>
        <v>1</v>
      </c>
      <c r="W30" s="32">
        <f t="shared" si="11"/>
        <v>1</v>
      </c>
      <c r="X30" s="32">
        <f t="shared" si="11"/>
        <v>1</v>
      </c>
      <c r="Y30" s="32">
        <f t="shared" si="11"/>
        <v>1</v>
      </c>
      <c r="Z30" s="32">
        <f t="shared" si="11"/>
        <v>1</v>
      </c>
      <c r="AA30" s="32">
        <f t="shared" si="11"/>
        <v>1</v>
      </c>
      <c r="AB30" s="32">
        <f t="shared" si="11"/>
        <v>1</v>
      </c>
      <c r="AC30" s="32">
        <f t="shared" si="11"/>
        <v>1</v>
      </c>
      <c r="AD30" s="32">
        <f t="shared" si="11"/>
        <v>1</v>
      </c>
      <c r="AE30" s="32">
        <f t="shared" si="11"/>
        <v>1</v>
      </c>
      <c r="AF30" s="32">
        <f t="shared" si="11"/>
        <v>1</v>
      </c>
      <c r="AG30" s="32">
        <f t="shared" si="11"/>
        <v>1</v>
      </c>
      <c r="AH30" s="32">
        <f t="shared" si="11"/>
        <v>1</v>
      </c>
      <c r="AI30" s="32">
        <f t="shared" si="11"/>
        <v>1</v>
      </c>
      <c r="AJ30" s="32">
        <f t="shared" si="11"/>
        <v>1</v>
      </c>
    </row>
    <row r="31" spans="1:36" x14ac:dyDescent="0.3">
      <c r="A31" s="18">
        <v>29</v>
      </c>
      <c r="B31" s="19">
        <f t="shared" si="2"/>
        <v>10</v>
      </c>
      <c r="C31" s="22">
        <v>5</v>
      </c>
      <c r="D31" s="22">
        <v>1</v>
      </c>
      <c r="E31" s="22">
        <v>16</v>
      </c>
      <c r="F31" s="22">
        <v>22</v>
      </c>
      <c r="G31" s="22">
        <v>15</v>
      </c>
      <c r="H31" s="22">
        <v>2</v>
      </c>
      <c r="I31" s="22">
        <v>11</v>
      </c>
      <c r="J31" s="22">
        <v>14</v>
      </c>
    </row>
    <row r="32" spans="1:36" x14ac:dyDescent="0.3">
      <c r="A32" s="18">
        <v>30</v>
      </c>
      <c r="B32" s="19">
        <f t="shared" si="2"/>
        <v>10</v>
      </c>
      <c r="C32" s="22">
        <v>20</v>
      </c>
      <c r="D32" s="22">
        <v>23</v>
      </c>
      <c r="E32" s="22">
        <v>19</v>
      </c>
      <c r="F32" s="22">
        <v>4</v>
      </c>
      <c r="G32" s="22">
        <v>10</v>
      </c>
      <c r="H32" s="22">
        <v>8</v>
      </c>
      <c r="I32" s="22">
        <v>7</v>
      </c>
      <c r="J32" s="22">
        <v>13</v>
      </c>
      <c r="L32" s="84">
        <f>SUM(C30:J32)</f>
        <v>300</v>
      </c>
    </row>
    <row r="33" spans="1:36" x14ac:dyDescent="0.3">
      <c r="A33" s="18">
        <v>31</v>
      </c>
      <c r="B33" s="19">
        <f t="shared" si="2"/>
        <v>11</v>
      </c>
      <c r="C33" s="22">
        <v>11</v>
      </c>
      <c r="D33" s="22">
        <v>22</v>
      </c>
      <c r="E33" s="22">
        <v>21</v>
      </c>
      <c r="F33" s="22">
        <v>16</v>
      </c>
      <c r="G33" s="22">
        <v>12</v>
      </c>
      <c r="H33" s="22">
        <v>4</v>
      </c>
      <c r="I33" s="22">
        <v>8</v>
      </c>
      <c r="J33" s="22">
        <v>6</v>
      </c>
      <c r="L33" s="33"/>
      <c r="M33" s="32">
        <f t="shared" ref="M33:AJ33" si="12">COUNTIF($C33:$J35,M$2)</f>
        <v>1</v>
      </c>
      <c r="N33" s="32">
        <f t="shared" si="12"/>
        <v>1</v>
      </c>
      <c r="O33" s="32">
        <f t="shared" si="12"/>
        <v>1</v>
      </c>
      <c r="P33" s="32">
        <f t="shared" si="12"/>
        <v>1</v>
      </c>
      <c r="Q33" s="32">
        <f t="shared" si="12"/>
        <v>1</v>
      </c>
      <c r="R33" s="32">
        <f t="shared" si="12"/>
        <v>1</v>
      </c>
      <c r="S33" s="32">
        <f t="shared" si="12"/>
        <v>1</v>
      </c>
      <c r="T33" s="32">
        <f t="shared" si="12"/>
        <v>1</v>
      </c>
      <c r="U33" s="32">
        <f t="shared" si="12"/>
        <v>1</v>
      </c>
      <c r="V33" s="32">
        <f t="shared" si="12"/>
        <v>1</v>
      </c>
      <c r="W33" s="32">
        <f t="shared" si="12"/>
        <v>1</v>
      </c>
      <c r="X33" s="32">
        <f t="shared" si="12"/>
        <v>1</v>
      </c>
      <c r="Y33" s="32">
        <f t="shared" si="12"/>
        <v>1</v>
      </c>
      <c r="Z33" s="32">
        <f t="shared" si="12"/>
        <v>1</v>
      </c>
      <c r="AA33" s="32">
        <f t="shared" si="12"/>
        <v>1</v>
      </c>
      <c r="AB33" s="32">
        <f t="shared" si="12"/>
        <v>1</v>
      </c>
      <c r="AC33" s="32">
        <f t="shared" si="12"/>
        <v>1</v>
      </c>
      <c r="AD33" s="32">
        <f t="shared" si="12"/>
        <v>1</v>
      </c>
      <c r="AE33" s="32">
        <f t="shared" si="12"/>
        <v>1</v>
      </c>
      <c r="AF33" s="32">
        <f t="shared" si="12"/>
        <v>1</v>
      </c>
      <c r="AG33" s="32">
        <f t="shared" si="12"/>
        <v>1</v>
      </c>
      <c r="AH33" s="32">
        <f t="shared" si="12"/>
        <v>1</v>
      </c>
      <c r="AI33" s="32">
        <f t="shared" si="12"/>
        <v>1</v>
      </c>
      <c r="AJ33" s="32">
        <f t="shared" si="12"/>
        <v>1</v>
      </c>
    </row>
    <row r="34" spans="1:36" x14ac:dyDescent="0.3">
      <c r="A34" s="18">
        <v>32</v>
      </c>
      <c r="B34" s="19">
        <f t="shared" si="2"/>
        <v>11</v>
      </c>
      <c r="C34" s="22">
        <v>14</v>
      </c>
      <c r="D34" s="22">
        <v>7</v>
      </c>
      <c r="E34" s="22">
        <v>1</v>
      </c>
      <c r="F34" s="22">
        <v>3</v>
      </c>
      <c r="G34" s="22">
        <v>23</v>
      </c>
      <c r="H34" s="22">
        <v>19</v>
      </c>
      <c r="I34" s="22">
        <v>15</v>
      </c>
      <c r="J34" s="22">
        <v>5</v>
      </c>
    </row>
    <row r="35" spans="1:36" x14ac:dyDescent="0.3">
      <c r="A35" s="18">
        <v>33</v>
      </c>
      <c r="B35" s="19">
        <f t="shared" si="2"/>
        <v>11</v>
      </c>
      <c r="C35" s="22">
        <v>17</v>
      </c>
      <c r="D35" s="22">
        <v>18</v>
      </c>
      <c r="E35" s="22">
        <v>24</v>
      </c>
      <c r="F35" s="22">
        <v>20</v>
      </c>
      <c r="G35" s="22">
        <v>13</v>
      </c>
      <c r="H35" s="22">
        <v>10</v>
      </c>
      <c r="I35" s="22">
        <v>2</v>
      </c>
      <c r="J35" s="22">
        <v>9</v>
      </c>
      <c r="L35" s="84">
        <f>SUM(C33:J35)</f>
        <v>300</v>
      </c>
    </row>
    <row r="36" spans="1:36" x14ac:dyDescent="0.3">
      <c r="A36" s="18">
        <v>34</v>
      </c>
      <c r="B36" s="19">
        <f t="shared" si="2"/>
        <v>12</v>
      </c>
      <c r="C36" s="22">
        <v>7</v>
      </c>
      <c r="D36" s="22">
        <v>21</v>
      </c>
      <c r="E36" s="22">
        <v>5</v>
      </c>
      <c r="F36" s="22">
        <v>18</v>
      </c>
      <c r="G36" s="22">
        <v>16</v>
      </c>
      <c r="H36" s="22">
        <v>13</v>
      </c>
      <c r="I36" s="22">
        <v>24</v>
      </c>
      <c r="J36" s="22">
        <v>19</v>
      </c>
      <c r="L36" s="33"/>
      <c r="M36" s="32">
        <f t="shared" ref="M36:AJ36" si="13">COUNTIF($C36:$J38,M$2)</f>
        <v>1</v>
      </c>
      <c r="N36" s="32">
        <f t="shared" si="13"/>
        <v>1</v>
      </c>
      <c r="O36" s="32">
        <f t="shared" si="13"/>
        <v>1</v>
      </c>
      <c r="P36" s="32">
        <f t="shared" si="13"/>
        <v>1</v>
      </c>
      <c r="Q36" s="32">
        <f t="shared" si="13"/>
        <v>1</v>
      </c>
      <c r="R36" s="32">
        <f t="shared" si="13"/>
        <v>1</v>
      </c>
      <c r="S36" s="32">
        <f t="shared" si="13"/>
        <v>1</v>
      </c>
      <c r="T36" s="32">
        <f t="shared" si="13"/>
        <v>1</v>
      </c>
      <c r="U36" s="32">
        <f t="shared" si="13"/>
        <v>1</v>
      </c>
      <c r="V36" s="32">
        <f t="shared" si="13"/>
        <v>1</v>
      </c>
      <c r="W36" s="32">
        <f t="shared" si="13"/>
        <v>1</v>
      </c>
      <c r="X36" s="32">
        <f t="shared" si="13"/>
        <v>1</v>
      </c>
      <c r="Y36" s="32">
        <f t="shared" si="13"/>
        <v>1</v>
      </c>
      <c r="Z36" s="32">
        <f t="shared" si="13"/>
        <v>1</v>
      </c>
      <c r="AA36" s="32">
        <f t="shared" si="13"/>
        <v>1</v>
      </c>
      <c r="AB36" s="32">
        <f t="shared" si="13"/>
        <v>1</v>
      </c>
      <c r="AC36" s="32">
        <f t="shared" si="13"/>
        <v>1</v>
      </c>
      <c r="AD36" s="32">
        <f t="shared" si="13"/>
        <v>1</v>
      </c>
      <c r="AE36" s="32">
        <f t="shared" si="13"/>
        <v>1</v>
      </c>
      <c r="AF36" s="32">
        <f t="shared" si="13"/>
        <v>1</v>
      </c>
      <c r="AG36" s="32">
        <f t="shared" si="13"/>
        <v>1</v>
      </c>
      <c r="AH36" s="32">
        <f t="shared" si="13"/>
        <v>1</v>
      </c>
      <c r="AI36" s="32">
        <f t="shared" si="13"/>
        <v>1</v>
      </c>
      <c r="AJ36" s="32">
        <f t="shared" si="13"/>
        <v>1</v>
      </c>
    </row>
    <row r="37" spans="1:36" x14ac:dyDescent="0.3">
      <c r="A37" s="18">
        <v>35</v>
      </c>
      <c r="B37" s="19">
        <f t="shared" si="2"/>
        <v>12</v>
      </c>
      <c r="C37" s="22">
        <v>4</v>
      </c>
      <c r="D37" s="22">
        <v>9</v>
      </c>
      <c r="E37" s="22">
        <v>2</v>
      </c>
      <c r="F37" s="22">
        <v>1</v>
      </c>
      <c r="G37" s="22">
        <v>3</v>
      </c>
      <c r="H37" s="22">
        <v>23</v>
      </c>
      <c r="I37" s="22">
        <v>12</v>
      </c>
      <c r="J37" s="22">
        <v>20</v>
      </c>
    </row>
    <row r="38" spans="1:36" x14ac:dyDescent="0.3">
      <c r="A38" s="18">
        <v>36</v>
      </c>
      <c r="B38" s="19">
        <f t="shared" si="2"/>
        <v>12</v>
      </c>
      <c r="C38" s="22">
        <v>22</v>
      </c>
      <c r="D38" s="22">
        <v>17</v>
      </c>
      <c r="E38" s="22">
        <v>15</v>
      </c>
      <c r="F38" s="22">
        <v>14</v>
      </c>
      <c r="G38" s="22">
        <v>11</v>
      </c>
      <c r="H38" s="22">
        <v>6</v>
      </c>
      <c r="I38" s="22">
        <v>10</v>
      </c>
      <c r="J38" s="22">
        <v>8</v>
      </c>
      <c r="L38" s="84">
        <f>SUM(C36:J38)</f>
        <v>300</v>
      </c>
    </row>
    <row r="39" spans="1:36" x14ac:dyDescent="0.3">
      <c r="A39" s="18">
        <v>37</v>
      </c>
      <c r="B39" s="19">
        <f t="shared" si="2"/>
        <v>13</v>
      </c>
      <c r="C39" s="22">
        <v>21</v>
      </c>
      <c r="D39" s="22">
        <v>16</v>
      </c>
      <c r="E39" s="22">
        <v>23</v>
      </c>
      <c r="F39" s="22">
        <v>9</v>
      </c>
      <c r="G39" s="22">
        <v>18</v>
      </c>
      <c r="H39" s="22">
        <v>14</v>
      </c>
      <c r="I39" s="22">
        <v>17</v>
      </c>
      <c r="J39" s="22">
        <v>7</v>
      </c>
      <c r="L39" s="33"/>
      <c r="M39" s="32">
        <f t="shared" ref="M39:AJ39" si="14">COUNTIF($C39:$J41,M$2)</f>
        <v>1</v>
      </c>
      <c r="N39" s="32">
        <f t="shared" si="14"/>
        <v>1</v>
      </c>
      <c r="O39" s="32">
        <f t="shared" si="14"/>
        <v>1</v>
      </c>
      <c r="P39" s="32">
        <f t="shared" si="14"/>
        <v>1</v>
      </c>
      <c r="Q39" s="32">
        <f t="shared" si="14"/>
        <v>1</v>
      </c>
      <c r="R39" s="32">
        <f t="shared" si="14"/>
        <v>1</v>
      </c>
      <c r="S39" s="32">
        <f t="shared" si="14"/>
        <v>1</v>
      </c>
      <c r="T39" s="32">
        <f t="shared" si="14"/>
        <v>1</v>
      </c>
      <c r="U39" s="32">
        <f t="shared" si="14"/>
        <v>1</v>
      </c>
      <c r="V39" s="32">
        <f t="shared" si="14"/>
        <v>1</v>
      </c>
      <c r="W39" s="32">
        <f t="shared" si="14"/>
        <v>1</v>
      </c>
      <c r="X39" s="32">
        <f t="shared" si="14"/>
        <v>1</v>
      </c>
      <c r="Y39" s="32">
        <f t="shared" si="14"/>
        <v>1</v>
      </c>
      <c r="Z39" s="32">
        <f t="shared" si="14"/>
        <v>1</v>
      </c>
      <c r="AA39" s="32">
        <f t="shared" si="14"/>
        <v>1</v>
      </c>
      <c r="AB39" s="32">
        <f t="shared" si="14"/>
        <v>1</v>
      </c>
      <c r="AC39" s="32">
        <f t="shared" si="14"/>
        <v>1</v>
      </c>
      <c r="AD39" s="32">
        <f t="shared" si="14"/>
        <v>1</v>
      </c>
      <c r="AE39" s="32">
        <f t="shared" si="14"/>
        <v>1</v>
      </c>
      <c r="AF39" s="32">
        <f t="shared" si="14"/>
        <v>1</v>
      </c>
      <c r="AG39" s="32">
        <f t="shared" si="14"/>
        <v>1</v>
      </c>
      <c r="AH39" s="32">
        <f t="shared" si="14"/>
        <v>1</v>
      </c>
      <c r="AI39" s="32">
        <f t="shared" si="14"/>
        <v>1</v>
      </c>
      <c r="AJ39" s="32">
        <f t="shared" si="14"/>
        <v>1</v>
      </c>
    </row>
    <row r="40" spans="1:36" x14ac:dyDescent="0.3">
      <c r="A40" s="18">
        <v>38</v>
      </c>
      <c r="B40" s="19">
        <f t="shared" si="2"/>
        <v>13</v>
      </c>
      <c r="C40" s="22">
        <v>15</v>
      </c>
      <c r="D40" s="22">
        <v>10</v>
      </c>
      <c r="E40" s="22">
        <v>22</v>
      </c>
      <c r="F40" s="22">
        <v>5</v>
      </c>
      <c r="G40" s="22">
        <v>20</v>
      </c>
      <c r="H40" s="22">
        <v>3</v>
      </c>
      <c r="I40" s="22">
        <v>6</v>
      </c>
      <c r="J40" s="22">
        <v>2</v>
      </c>
    </row>
    <row r="41" spans="1:36" x14ac:dyDescent="0.3">
      <c r="A41" s="18">
        <v>39</v>
      </c>
      <c r="B41" s="19">
        <f t="shared" si="2"/>
        <v>13</v>
      </c>
      <c r="C41" s="22">
        <v>8</v>
      </c>
      <c r="D41" s="22">
        <v>12</v>
      </c>
      <c r="E41" s="22">
        <v>4</v>
      </c>
      <c r="F41" s="22">
        <v>24</v>
      </c>
      <c r="G41" s="22">
        <v>1</v>
      </c>
      <c r="H41" s="22">
        <v>19</v>
      </c>
      <c r="I41" s="22">
        <v>13</v>
      </c>
      <c r="J41" s="22">
        <v>11</v>
      </c>
      <c r="L41" s="84">
        <f>SUM(C39:J41)</f>
        <v>300</v>
      </c>
    </row>
    <row r="42" spans="1:36" x14ac:dyDescent="0.3">
      <c r="A42" s="18">
        <v>40</v>
      </c>
      <c r="B42" s="19">
        <f t="shared" si="2"/>
        <v>14</v>
      </c>
      <c r="C42" s="22">
        <v>9</v>
      </c>
      <c r="D42" s="22">
        <v>15</v>
      </c>
      <c r="E42" s="22">
        <v>4</v>
      </c>
      <c r="F42" s="22">
        <v>23</v>
      </c>
      <c r="G42" s="22">
        <v>2</v>
      </c>
      <c r="H42" s="22">
        <v>18</v>
      </c>
      <c r="I42" s="22">
        <v>22</v>
      </c>
      <c r="J42" s="22">
        <v>6</v>
      </c>
      <c r="L42" s="33"/>
      <c r="M42" s="32">
        <f t="shared" ref="M42:AJ42" si="15">COUNTIF($C42:$J44,M$2)</f>
        <v>1</v>
      </c>
      <c r="N42" s="32">
        <f t="shared" si="15"/>
        <v>1</v>
      </c>
      <c r="O42" s="32">
        <f t="shared" si="15"/>
        <v>1</v>
      </c>
      <c r="P42" s="32">
        <f t="shared" si="15"/>
        <v>1</v>
      </c>
      <c r="Q42" s="32">
        <f t="shared" si="15"/>
        <v>1</v>
      </c>
      <c r="R42" s="32">
        <f t="shared" si="15"/>
        <v>1</v>
      </c>
      <c r="S42" s="32">
        <f t="shared" si="15"/>
        <v>1</v>
      </c>
      <c r="T42" s="32">
        <f t="shared" si="15"/>
        <v>1</v>
      </c>
      <c r="U42" s="32">
        <f t="shared" si="15"/>
        <v>1</v>
      </c>
      <c r="V42" s="32">
        <f t="shared" si="15"/>
        <v>1</v>
      </c>
      <c r="W42" s="32">
        <f t="shared" si="15"/>
        <v>1</v>
      </c>
      <c r="X42" s="32">
        <f t="shared" si="15"/>
        <v>1</v>
      </c>
      <c r="Y42" s="32">
        <f t="shared" si="15"/>
        <v>1</v>
      </c>
      <c r="Z42" s="32">
        <f t="shared" si="15"/>
        <v>1</v>
      </c>
      <c r="AA42" s="32">
        <f t="shared" si="15"/>
        <v>1</v>
      </c>
      <c r="AB42" s="32">
        <f t="shared" si="15"/>
        <v>1</v>
      </c>
      <c r="AC42" s="32">
        <f t="shared" si="15"/>
        <v>1</v>
      </c>
      <c r="AD42" s="32">
        <f t="shared" si="15"/>
        <v>1</v>
      </c>
      <c r="AE42" s="32">
        <f t="shared" si="15"/>
        <v>1</v>
      </c>
      <c r="AF42" s="32">
        <f t="shared" si="15"/>
        <v>1</v>
      </c>
      <c r="AG42" s="32">
        <f t="shared" si="15"/>
        <v>1</v>
      </c>
      <c r="AH42" s="32">
        <f t="shared" si="15"/>
        <v>1</v>
      </c>
      <c r="AI42" s="32">
        <f t="shared" si="15"/>
        <v>1</v>
      </c>
      <c r="AJ42" s="32">
        <f t="shared" si="15"/>
        <v>1</v>
      </c>
    </row>
    <row r="43" spans="1:36" x14ac:dyDescent="0.3">
      <c r="A43" s="18">
        <v>41</v>
      </c>
      <c r="B43" s="19">
        <f t="shared" si="2"/>
        <v>14</v>
      </c>
      <c r="C43" s="22">
        <v>10</v>
      </c>
      <c r="D43" s="22">
        <v>3</v>
      </c>
      <c r="E43" s="22">
        <v>14</v>
      </c>
      <c r="F43" s="22">
        <v>13</v>
      </c>
      <c r="G43" s="22">
        <v>8</v>
      </c>
      <c r="H43" s="22">
        <v>1</v>
      </c>
      <c r="I43" s="22">
        <v>16</v>
      </c>
      <c r="J43" s="22">
        <v>21</v>
      </c>
    </row>
    <row r="44" spans="1:36" x14ac:dyDescent="0.3">
      <c r="A44" s="18">
        <v>42</v>
      </c>
      <c r="B44" s="19">
        <f t="shared" si="2"/>
        <v>14</v>
      </c>
      <c r="C44" s="22">
        <v>12</v>
      </c>
      <c r="D44" s="22">
        <v>19</v>
      </c>
      <c r="E44" s="22">
        <v>20</v>
      </c>
      <c r="F44" s="22">
        <v>11</v>
      </c>
      <c r="G44" s="22">
        <v>17</v>
      </c>
      <c r="H44" s="22">
        <v>7</v>
      </c>
      <c r="I44" s="22">
        <v>24</v>
      </c>
      <c r="J44" s="22">
        <v>5</v>
      </c>
      <c r="L44" s="84">
        <f>SUM(C42:J44)</f>
        <v>300</v>
      </c>
    </row>
    <row r="45" spans="1:36" x14ac:dyDescent="0.3">
      <c r="A45" s="18">
        <v>43</v>
      </c>
      <c r="B45" s="19">
        <f t="shared" si="2"/>
        <v>15</v>
      </c>
      <c r="C45" s="22">
        <v>3</v>
      </c>
      <c r="D45" s="22">
        <v>21</v>
      </c>
      <c r="E45" s="22">
        <v>11</v>
      </c>
      <c r="F45" s="22">
        <v>12</v>
      </c>
      <c r="G45" s="22">
        <v>7</v>
      </c>
      <c r="H45" s="22">
        <v>17</v>
      </c>
      <c r="I45" s="22">
        <v>23</v>
      </c>
      <c r="J45" s="22">
        <v>22</v>
      </c>
      <c r="L45" s="33"/>
      <c r="M45" s="32">
        <f t="shared" ref="M45:AJ45" si="16">COUNTIF($C45:$J47,M$2)</f>
        <v>1</v>
      </c>
      <c r="N45" s="32">
        <f t="shared" si="16"/>
        <v>1</v>
      </c>
      <c r="O45" s="32">
        <f t="shared" si="16"/>
        <v>1</v>
      </c>
      <c r="P45" s="32">
        <f t="shared" si="16"/>
        <v>1</v>
      </c>
      <c r="Q45" s="32">
        <f t="shared" si="16"/>
        <v>1</v>
      </c>
      <c r="R45" s="32">
        <f t="shared" si="16"/>
        <v>1</v>
      </c>
      <c r="S45" s="32">
        <f t="shared" si="16"/>
        <v>1</v>
      </c>
      <c r="T45" s="32">
        <f t="shared" si="16"/>
        <v>1</v>
      </c>
      <c r="U45" s="32">
        <f t="shared" si="16"/>
        <v>1</v>
      </c>
      <c r="V45" s="32">
        <f t="shared" si="16"/>
        <v>1</v>
      </c>
      <c r="W45" s="32">
        <f t="shared" si="16"/>
        <v>1</v>
      </c>
      <c r="X45" s="32">
        <f t="shared" si="16"/>
        <v>1</v>
      </c>
      <c r="Y45" s="32">
        <f t="shared" si="16"/>
        <v>1</v>
      </c>
      <c r="Z45" s="32">
        <f t="shared" si="16"/>
        <v>1</v>
      </c>
      <c r="AA45" s="32">
        <f t="shared" si="16"/>
        <v>1</v>
      </c>
      <c r="AB45" s="32">
        <f t="shared" si="16"/>
        <v>1</v>
      </c>
      <c r="AC45" s="32">
        <f t="shared" si="16"/>
        <v>1</v>
      </c>
      <c r="AD45" s="32">
        <f t="shared" si="16"/>
        <v>1</v>
      </c>
      <c r="AE45" s="32">
        <f t="shared" si="16"/>
        <v>1</v>
      </c>
      <c r="AF45" s="32">
        <f t="shared" si="16"/>
        <v>1</v>
      </c>
      <c r="AG45" s="32">
        <f t="shared" si="16"/>
        <v>1</v>
      </c>
      <c r="AH45" s="32">
        <f t="shared" si="16"/>
        <v>1</v>
      </c>
      <c r="AI45" s="32">
        <f t="shared" si="16"/>
        <v>1</v>
      </c>
      <c r="AJ45" s="32">
        <f t="shared" si="16"/>
        <v>1</v>
      </c>
    </row>
    <row r="46" spans="1:36" x14ac:dyDescent="0.3">
      <c r="A46" s="18">
        <v>44</v>
      </c>
      <c r="B46" s="19">
        <f t="shared" si="2"/>
        <v>15</v>
      </c>
      <c r="C46" s="22">
        <v>6</v>
      </c>
      <c r="D46" s="22">
        <v>15</v>
      </c>
      <c r="E46" s="22">
        <v>10</v>
      </c>
      <c r="F46" s="22">
        <v>19</v>
      </c>
      <c r="G46" s="22">
        <v>24</v>
      </c>
      <c r="H46" s="22">
        <v>20</v>
      </c>
      <c r="I46" s="22">
        <v>1</v>
      </c>
      <c r="J46" s="22">
        <v>18</v>
      </c>
    </row>
    <row r="47" spans="1:36" x14ac:dyDescent="0.3">
      <c r="A47" s="18">
        <v>45</v>
      </c>
      <c r="B47" s="19">
        <f t="shared" si="2"/>
        <v>15</v>
      </c>
      <c r="C47" s="22">
        <v>9</v>
      </c>
      <c r="D47" s="22">
        <v>8</v>
      </c>
      <c r="E47" s="22">
        <v>13</v>
      </c>
      <c r="F47" s="22">
        <v>5</v>
      </c>
      <c r="G47" s="22">
        <v>14</v>
      </c>
      <c r="H47" s="22">
        <v>16</v>
      </c>
      <c r="I47" s="22">
        <v>4</v>
      </c>
      <c r="J47" s="22">
        <v>2</v>
      </c>
      <c r="L47" s="84">
        <f>SUM(C45:J47)</f>
        <v>300</v>
      </c>
    </row>
    <row r="48" spans="1:36" x14ac:dyDescent="0.3">
      <c r="A48" s="18">
        <v>46</v>
      </c>
      <c r="B48" s="19">
        <f t="shared" si="2"/>
        <v>16</v>
      </c>
      <c r="C48" s="22">
        <v>20</v>
      </c>
      <c r="D48" s="22">
        <v>6</v>
      </c>
      <c r="E48" s="22">
        <v>8</v>
      </c>
      <c r="F48" s="22">
        <v>21</v>
      </c>
      <c r="G48" s="22">
        <v>19</v>
      </c>
      <c r="H48" s="22">
        <v>15</v>
      </c>
      <c r="I48" s="22">
        <v>14</v>
      </c>
      <c r="J48" s="22">
        <v>23</v>
      </c>
      <c r="L48" s="33"/>
      <c r="M48" s="32">
        <f t="shared" ref="M48:AJ48" si="17">COUNTIF($C48:$J50,M$2)</f>
        <v>1</v>
      </c>
      <c r="N48" s="32">
        <f t="shared" si="17"/>
        <v>1</v>
      </c>
      <c r="O48" s="32">
        <f t="shared" si="17"/>
        <v>1</v>
      </c>
      <c r="P48" s="32">
        <f t="shared" si="17"/>
        <v>1</v>
      </c>
      <c r="Q48" s="32">
        <f t="shared" si="17"/>
        <v>1</v>
      </c>
      <c r="R48" s="32">
        <f t="shared" si="17"/>
        <v>1</v>
      </c>
      <c r="S48" s="32">
        <f t="shared" si="17"/>
        <v>1</v>
      </c>
      <c r="T48" s="32">
        <f t="shared" si="17"/>
        <v>1</v>
      </c>
      <c r="U48" s="32">
        <f t="shared" si="17"/>
        <v>1</v>
      </c>
      <c r="V48" s="32">
        <f t="shared" si="17"/>
        <v>1</v>
      </c>
      <c r="W48" s="32">
        <f t="shared" si="17"/>
        <v>1</v>
      </c>
      <c r="X48" s="32">
        <f t="shared" si="17"/>
        <v>1</v>
      </c>
      <c r="Y48" s="32">
        <f t="shared" si="17"/>
        <v>1</v>
      </c>
      <c r="Z48" s="32">
        <f t="shared" si="17"/>
        <v>1</v>
      </c>
      <c r="AA48" s="32">
        <f t="shared" si="17"/>
        <v>1</v>
      </c>
      <c r="AB48" s="32">
        <f t="shared" si="17"/>
        <v>1</v>
      </c>
      <c r="AC48" s="32">
        <f t="shared" si="17"/>
        <v>1</v>
      </c>
      <c r="AD48" s="32">
        <f t="shared" si="17"/>
        <v>1</v>
      </c>
      <c r="AE48" s="32">
        <f t="shared" si="17"/>
        <v>1</v>
      </c>
      <c r="AF48" s="32">
        <f t="shared" si="17"/>
        <v>1</v>
      </c>
      <c r="AG48" s="32">
        <f t="shared" si="17"/>
        <v>1</v>
      </c>
      <c r="AH48" s="32">
        <f t="shared" si="17"/>
        <v>1</v>
      </c>
      <c r="AI48" s="32">
        <f t="shared" si="17"/>
        <v>1</v>
      </c>
      <c r="AJ48" s="32">
        <f t="shared" si="17"/>
        <v>1</v>
      </c>
    </row>
    <row r="49" spans="1:36" x14ac:dyDescent="0.3">
      <c r="A49" s="18">
        <v>47</v>
      </c>
      <c r="B49" s="19">
        <f t="shared" si="2"/>
        <v>16</v>
      </c>
      <c r="C49" s="22">
        <v>5</v>
      </c>
      <c r="D49" s="22">
        <v>16</v>
      </c>
      <c r="E49" s="22">
        <v>9</v>
      </c>
      <c r="F49" s="22">
        <v>10</v>
      </c>
      <c r="G49" s="22">
        <v>22</v>
      </c>
      <c r="H49" s="22">
        <v>11</v>
      </c>
      <c r="I49" s="22">
        <v>18</v>
      </c>
      <c r="J49" s="22">
        <v>1</v>
      </c>
    </row>
    <row r="50" spans="1:36" x14ac:dyDescent="0.3">
      <c r="A50" s="18">
        <v>48</v>
      </c>
      <c r="B50" s="19">
        <f t="shared" si="2"/>
        <v>16</v>
      </c>
      <c r="C50" s="22">
        <v>13</v>
      </c>
      <c r="D50" s="22">
        <v>12</v>
      </c>
      <c r="E50" s="22">
        <v>7</v>
      </c>
      <c r="F50" s="22">
        <v>4</v>
      </c>
      <c r="G50" s="22">
        <v>2</v>
      </c>
      <c r="H50" s="22">
        <v>24</v>
      </c>
      <c r="I50" s="22">
        <v>3</v>
      </c>
      <c r="J50" s="22">
        <v>17</v>
      </c>
      <c r="L50" s="84">
        <f>SUM(C48:J50)</f>
        <v>300</v>
      </c>
    </row>
    <row r="51" spans="1:36" x14ac:dyDescent="0.3">
      <c r="A51" s="18">
        <v>49</v>
      </c>
      <c r="B51" s="19">
        <f t="shared" si="2"/>
        <v>17</v>
      </c>
      <c r="C51" s="22">
        <v>2</v>
      </c>
      <c r="D51" s="22">
        <v>23</v>
      </c>
      <c r="E51" s="22">
        <v>18</v>
      </c>
      <c r="F51" s="22">
        <v>8</v>
      </c>
      <c r="G51" s="22">
        <v>7</v>
      </c>
      <c r="H51" s="22">
        <v>15</v>
      </c>
      <c r="I51" s="22">
        <v>11</v>
      </c>
      <c r="J51" s="22">
        <v>12</v>
      </c>
      <c r="L51" s="33"/>
      <c r="M51" s="32">
        <f t="shared" ref="M51:AJ51" si="18">COUNTIF($C51:$J53,M$2)</f>
        <v>1</v>
      </c>
      <c r="N51" s="32">
        <f t="shared" si="18"/>
        <v>1</v>
      </c>
      <c r="O51" s="32">
        <f t="shared" si="18"/>
        <v>1</v>
      </c>
      <c r="P51" s="32">
        <f t="shared" si="18"/>
        <v>1</v>
      </c>
      <c r="Q51" s="32">
        <f t="shared" si="18"/>
        <v>1</v>
      </c>
      <c r="R51" s="32">
        <f t="shared" si="18"/>
        <v>1</v>
      </c>
      <c r="S51" s="32">
        <f t="shared" si="18"/>
        <v>1</v>
      </c>
      <c r="T51" s="32">
        <f t="shared" si="18"/>
        <v>1</v>
      </c>
      <c r="U51" s="32">
        <f t="shared" si="18"/>
        <v>1</v>
      </c>
      <c r="V51" s="32">
        <f t="shared" si="18"/>
        <v>1</v>
      </c>
      <c r="W51" s="32">
        <f t="shared" si="18"/>
        <v>1</v>
      </c>
      <c r="X51" s="32">
        <f t="shared" si="18"/>
        <v>1</v>
      </c>
      <c r="Y51" s="32">
        <f t="shared" si="18"/>
        <v>1</v>
      </c>
      <c r="Z51" s="32">
        <f t="shared" si="18"/>
        <v>1</v>
      </c>
      <c r="AA51" s="32">
        <f t="shared" si="18"/>
        <v>1</v>
      </c>
      <c r="AB51" s="32">
        <f t="shared" si="18"/>
        <v>1</v>
      </c>
      <c r="AC51" s="32">
        <f t="shared" si="18"/>
        <v>1</v>
      </c>
      <c r="AD51" s="32">
        <f t="shared" si="18"/>
        <v>1</v>
      </c>
      <c r="AE51" s="32">
        <f t="shared" si="18"/>
        <v>1</v>
      </c>
      <c r="AF51" s="32">
        <f t="shared" si="18"/>
        <v>1</v>
      </c>
      <c r="AG51" s="32">
        <f t="shared" si="18"/>
        <v>1</v>
      </c>
      <c r="AH51" s="32">
        <f t="shared" si="18"/>
        <v>1</v>
      </c>
      <c r="AI51" s="32">
        <f t="shared" si="18"/>
        <v>1</v>
      </c>
      <c r="AJ51" s="32">
        <f t="shared" si="18"/>
        <v>1</v>
      </c>
    </row>
    <row r="52" spans="1:36" x14ac:dyDescent="0.3">
      <c r="A52" s="18">
        <v>50</v>
      </c>
      <c r="B52" s="19">
        <f t="shared" si="2"/>
        <v>17</v>
      </c>
      <c r="C52" s="22">
        <v>24</v>
      </c>
      <c r="D52" s="22">
        <v>19</v>
      </c>
      <c r="E52" s="22">
        <v>14</v>
      </c>
      <c r="F52" s="22">
        <v>3</v>
      </c>
      <c r="G52" s="22">
        <v>10</v>
      </c>
      <c r="H52" s="22">
        <v>9</v>
      </c>
      <c r="I52" s="22">
        <v>20</v>
      </c>
      <c r="J52" s="22">
        <v>16</v>
      </c>
      <c r="L52" s="33"/>
    </row>
    <row r="53" spans="1:36" x14ac:dyDescent="0.3">
      <c r="A53" s="18">
        <v>51</v>
      </c>
      <c r="B53" s="19">
        <f t="shared" si="2"/>
        <v>17</v>
      </c>
      <c r="C53" s="22">
        <v>1</v>
      </c>
      <c r="D53" s="22">
        <v>17</v>
      </c>
      <c r="E53" s="22">
        <v>4</v>
      </c>
      <c r="F53" s="22">
        <v>22</v>
      </c>
      <c r="G53" s="22">
        <v>6</v>
      </c>
      <c r="H53" s="22">
        <v>21</v>
      </c>
      <c r="I53" s="22">
        <v>5</v>
      </c>
      <c r="J53" s="22">
        <v>13</v>
      </c>
      <c r="L53" s="84">
        <f>SUM(C51:J53)</f>
        <v>300</v>
      </c>
    </row>
    <row r="54" spans="1:36" x14ac:dyDescent="0.3">
      <c r="A54" s="18">
        <v>52</v>
      </c>
      <c r="B54" s="19">
        <f t="shared" si="2"/>
        <v>18</v>
      </c>
      <c r="C54" s="22">
        <v>6</v>
      </c>
      <c r="D54" s="22">
        <v>1</v>
      </c>
      <c r="E54" s="22">
        <v>3</v>
      </c>
      <c r="F54" s="22">
        <v>23</v>
      </c>
      <c r="G54" s="22">
        <v>14</v>
      </c>
      <c r="H54" s="22">
        <v>2</v>
      </c>
      <c r="I54" s="22">
        <v>18</v>
      </c>
      <c r="J54" s="22">
        <v>13</v>
      </c>
      <c r="L54" s="33"/>
      <c r="M54" s="32">
        <f t="shared" ref="M54:AJ54" si="19">COUNTIF($C54:$J56,M$2)</f>
        <v>1</v>
      </c>
      <c r="N54" s="32">
        <f t="shared" si="19"/>
        <v>1</v>
      </c>
      <c r="O54" s="32">
        <f t="shared" si="19"/>
        <v>1</v>
      </c>
      <c r="P54" s="32">
        <f t="shared" si="19"/>
        <v>1</v>
      </c>
      <c r="Q54" s="32">
        <f t="shared" si="19"/>
        <v>1</v>
      </c>
      <c r="R54" s="32">
        <f t="shared" si="19"/>
        <v>1</v>
      </c>
      <c r="S54" s="32">
        <f t="shared" si="19"/>
        <v>1</v>
      </c>
      <c r="T54" s="32">
        <f t="shared" si="19"/>
        <v>1</v>
      </c>
      <c r="U54" s="32">
        <f t="shared" si="19"/>
        <v>1</v>
      </c>
      <c r="V54" s="32">
        <f t="shared" si="19"/>
        <v>1</v>
      </c>
      <c r="W54" s="32">
        <f t="shared" si="19"/>
        <v>1</v>
      </c>
      <c r="X54" s="32">
        <f t="shared" si="19"/>
        <v>1</v>
      </c>
      <c r="Y54" s="32">
        <f t="shared" si="19"/>
        <v>1</v>
      </c>
      <c r="Z54" s="32">
        <f t="shared" si="19"/>
        <v>1</v>
      </c>
      <c r="AA54" s="32">
        <f t="shared" si="19"/>
        <v>1</v>
      </c>
      <c r="AB54" s="32">
        <f t="shared" si="19"/>
        <v>1</v>
      </c>
      <c r="AC54" s="32">
        <f t="shared" si="19"/>
        <v>1</v>
      </c>
      <c r="AD54" s="32">
        <f t="shared" si="19"/>
        <v>1</v>
      </c>
      <c r="AE54" s="32">
        <f t="shared" si="19"/>
        <v>1</v>
      </c>
      <c r="AF54" s="32">
        <f t="shared" si="19"/>
        <v>1</v>
      </c>
      <c r="AG54" s="32">
        <f t="shared" si="19"/>
        <v>1</v>
      </c>
      <c r="AH54" s="32">
        <f t="shared" si="19"/>
        <v>1</v>
      </c>
      <c r="AI54" s="32">
        <f t="shared" si="19"/>
        <v>1</v>
      </c>
      <c r="AJ54" s="32">
        <f t="shared" si="19"/>
        <v>1</v>
      </c>
    </row>
    <row r="55" spans="1:36" x14ac:dyDescent="0.3">
      <c r="A55" s="18">
        <v>53</v>
      </c>
      <c r="B55" s="19">
        <f t="shared" si="2"/>
        <v>18</v>
      </c>
      <c r="C55" s="22">
        <v>11</v>
      </c>
      <c r="D55" s="22">
        <v>20</v>
      </c>
      <c r="E55" s="22">
        <v>22</v>
      </c>
      <c r="F55" s="22">
        <v>24</v>
      </c>
      <c r="G55" s="22">
        <v>16</v>
      </c>
      <c r="H55" s="22">
        <v>8</v>
      </c>
      <c r="I55" s="22">
        <v>7</v>
      </c>
      <c r="J55" s="22">
        <v>4</v>
      </c>
    </row>
    <row r="56" spans="1:36" x14ac:dyDescent="0.3">
      <c r="A56" s="18">
        <v>54</v>
      </c>
      <c r="B56" s="19">
        <f t="shared" si="2"/>
        <v>18</v>
      </c>
      <c r="C56" s="22">
        <v>21</v>
      </c>
      <c r="D56" s="22">
        <v>10</v>
      </c>
      <c r="E56" s="22">
        <v>17</v>
      </c>
      <c r="F56" s="22">
        <v>12</v>
      </c>
      <c r="G56" s="22">
        <v>9</v>
      </c>
      <c r="H56" s="22">
        <v>5</v>
      </c>
      <c r="I56" s="22">
        <v>19</v>
      </c>
      <c r="J56" s="22">
        <v>15</v>
      </c>
      <c r="L56" s="84">
        <f>SUM(C54:J56)</f>
        <v>300</v>
      </c>
    </row>
    <row r="57" spans="1:36" x14ac:dyDescent="0.3">
      <c r="A57" s="18">
        <v>55</v>
      </c>
      <c r="B57" s="19">
        <f t="shared" si="2"/>
        <v>19</v>
      </c>
      <c r="C57" s="22">
        <v>16</v>
      </c>
      <c r="D57" s="22">
        <v>2</v>
      </c>
      <c r="E57" s="22">
        <v>21</v>
      </c>
      <c r="F57" s="22">
        <v>19</v>
      </c>
      <c r="G57" s="22">
        <v>22</v>
      </c>
      <c r="H57" s="22">
        <v>4</v>
      </c>
      <c r="I57" s="22">
        <v>6</v>
      </c>
      <c r="J57" s="22">
        <v>9</v>
      </c>
      <c r="L57" s="33"/>
      <c r="M57" s="32">
        <f t="shared" ref="M57:AJ57" si="20">COUNTIF($C57:$J59,M$2)</f>
        <v>1</v>
      </c>
      <c r="N57" s="32">
        <f t="shared" si="20"/>
        <v>1</v>
      </c>
      <c r="O57" s="32">
        <f t="shared" si="20"/>
        <v>1</v>
      </c>
      <c r="P57" s="32">
        <f t="shared" si="20"/>
        <v>1</v>
      </c>
      <c r="Q57" s="32">
        <f t="shared" si="20"/>
        <v>1</v>
      </c>
      <c r="R57" s="32">
        <f t="shared" si="20"/>
        <v>1</v>
      </c>
      <c r="S57" s="32">
        <f t="shared" si="20"/>
        <v>1</v>
      </c>
      <c r="T57" s="32">
        <f t="shared" si="20"/>
        <v>1</v>
      </c>
      <c r="U57" s="32">
        <f t="shared" si="20"/>
        <v>1</v>
      </c>
      <c r="V57" s="32">
        <f t="shared" si="20"/>
        <v>1</v>
      </c>
      <c r="W57" s="32">
        <f t="shared" si="20"/>
        <v>1</v>
      </c>
      <c r="X57" s="32">
        <f t="shared" si="20"/>
        <v>1</v>
      </c>
      <c r="Y57" s="32">
        <f t="shared" si="20"/>
        <v>1</v>
      </c>
      <c r="Z57" s="32">
        <f t="shared" si="20"/>
        <v>1</v>
      </c>
      <c r="AA57" s="32">
        <f t="shared" si="20"/>
        <v>1</v>
      </c>
      <c r="AB57" s="32">
        <f t="shared" si="20"/>
        <v>1</v>
      </c>
      <c r="AC57" s="32">
        <f t="shared" si="20"/>
        <v>1</v>
      </c>
      <c r="AD57" s="32">
        <f t="shared" si="20"/>
        <v>1</v>
      </c>
      <c r="AE57" s="32">
        <f t="shared" si="20"/>
        <v>1</v>
      </c>
      <c r="AF57" s="32">
        <f t="shared" si="20"/>
        <v>1</v>
      </c>
      <c r="AG57" s="32">
        <f t="shared" si="20"/>
        <v>1</v>
      </c>
      <c r="AH57" s="32">
        <f t="shared" si="20"/>
        <v>1</v>
      </c>
      <c r="AI57" s="32">
        <f t="shared" si="20"/>
        <v>1</v>
      </c>
      <c r="AJ57" s="32">
        <f t="shared" si="20"/>
        <v>1</v>
      </c>
    </row>
    <row r="58" spans="1:36" x14ac:dyDescent="0.3">
      <c r="A58" s="18">
        <v>56</v>
      </c>
      <c r="B58" s="19">
        <f t="shared" si="2"/>
        <v>19</v>
      </c>
      <c r="C58" s="22">
        <v>23</v>
      </c>
      <c r="D58" s="22">
        <v>3</v>
      </c>
      <c r="E58" s="22">
        <v>12</v>
      </c>
      <c r="F58" s="22">
        <v>18</v>
      </c>
      <c r="G58" s="22">
        <v>5</v>
      </c>
      <c r="H58" s="22">
        <v>14</v>
      </c>
      <c r="I58" s="22">
        <v>8</v>
      </c>
      <c r="J58" s="22">
        <v>10</v>
      </c>
    </row>
    <row r="59" spans="1:36" x14ac:dyDescent="0.3">
      <c r="A59" s="18">
        <v>57</v>
      </c>
      <c r="B59" s="19">
        <f t="shared" si="2"/>
        <v>19</v>
      </c>
      <c r="C59" s="22">
        <v>7</v>
      </c>
      <c r="D59" s="22">
        <v>13</v>
      </c>
      <c r="E59" s="22">
        <v>1</v>
      </c>
      <c r="F59" s="22">
        <v>15</v>
      </c>
      <c r="G59" s="22">
        <v>11</v>
      </c>
      <c r="H59" s="22">
        <v>20</v>
      </c>
      <c r="I59" s="22">
        <v>24</v>
      </c>
      <c r="J59" s="22">
        <v>17</v>
      </c>
      <c r="L59" s="84">
        <f>SUM(C57:J59)</f>
        <v>300</v>
      </c>
    </row>
    <row r="60" spans="1:36" x14ac:dyDescent="0.3">
      <c r="A60" s="18">
        <v>58</v>
      </c>
      <c r="B60" s="19">
        <f t="shared" si="2"/>
        <v>20</v>
      </c>
      <c r="C60" s="22">
        <v>22</v>
      </c>
      <c r="D60" s="22">
        <v>21</v>
      </c>
      <c r="E60" s="22">
        <v>11</v>
      </c>
      <c r="F60" s="22">
        <v>9</v>
      </c>
      <c r="G60" s="22">
        <v>18</v>
      </c>
      <c r="H60" s="22">
        <v>5</v>
      </c>
      <c r="I60" s="22">
        <v>3</v>
      </c>
      <c r="J60" s="22">
        <v>8</v>
      </c>
      <c r="L60" s="33"/>
      <c r="M60" s="32">
        <f t="shared" ref="M60:AJ60" si="21">COUNTIF($C60:$J62,M$2)</f>
        <v>1</v>
      </c>
      <c r="N60" s="32">
        <f t="shared" si="21"/>
        <v>1</v>
      </c>
      <c r="O60" s="32">
        <f t="shared" si="21"/>
        <v>1</v>
      </c>
      <c r="P60" s="32">
        <f t="shared" si="21"/>
        <v>1</v>
      </c>
      <c r="Q60" s="32">
        <f t="shared" si="21"/>
        <v>1</v>
      </c>
      <c r="R60" s="32">
        <f t="shared" si="21"/>
        <v>1</v>
      </c>
      <c r="S60" s="32">
        <f t="shared" si="21"/>
        <v>1</v>
      </c>
      <c r="T60" s="32">
        <f t="shared" si="21"/>
        <v>1</v>
      </c>
      <c r="U60" s="32">
        <f t="shared" si="21"/>
        <v>1</v>
      </c>
      <c r="V60" s="32">
        <f t="shared" si="21"/>
        <v>1</v>
      </c>
      <c r="W60" s="32">
        <f t="shared" si="21"/>
        <v>1</v>
      </c>
      <c r="X60" s="32">
        <f t="shared" si="21"/>
        <v>1</v>
      </c>
      <c r="Y60" s="32">
        <f t="shared" si="21"/>
        <v>1</v>
      </c>
      <c r="Z60" s="32">
        <f t="shared" si="21"/>
        <v>1</v>
      </c>
      <c r="AA60" s="32">
        <f t="shared" si="21"/>
        <v>1</v>
      </c>
      <c r="AB60" s="32">
        <f t="shared" si="21"/>
        <v>1</v>
      </c>
      <c r="AC60" s="32">
        <f t="shared" si="21"/>
        <v>1</v>
      </c>
      <c r="AD60" s="32">
        <f t="shared" si="21"/>
        <v>1</v>
      </c>
      <c r="AE60" s="32">
        <f t="shared" si="21"/>
        <v>1</v>
      </c>
      <c r="AF60" s="32">
        <f t="shared" si="21"/>
        <v>1</v>
      </c>
      <c r="AG60" s="32">
        <f t="shared" si="21"/>
        <v>1</v>
      </c>
      <c r="AH60" s="32">
        <f t="shared" si="21"/>
        <v>1</v>
      </c>
      <c r="AI60" s="32">
        <f t="shared" si="21"/>
        <v>1</v>
      </c>
      <c r="AJ60" s="32">
        <f t="shared" si="21"/>
        <v>1</v>
      </c>
    </row>
    <row r="61" spans="1:36" x14ac:dyDescent="0.3">
      <c r="A61" s="18">
        <v>59</v>
      </c>
      <c r="B61" s="19">
        <f t="shared" si="2"/>
        <v>20</v>
      </c>
      <c r="C61" s="22">
        <v>19</v>
      </c>
      <c r="D61" s="22">
        <v>4</v>
      </c>
      <c r="E61" s="22">
        <v>23</v>
      </c>
      <c r="F61" s="22">
        <v>17</v>
      </c>
      <c r="G61" s="22">
        <v>15</v>
      </c>
      <c r="H61" s="22">
        <v>16</v>
      </c>
      <c r="I61" s="22">
        <v>10</v>
      </c>
      <c r="J61" s="22">
        <v>13</v>
      </c>
    </row>
    <row r="62" spans="1:36" x14ac:dyDescent="0.3">
      <c r="A62" s="18">
        <v>60</v>
      </c>
      <c r="B62" s="19">
        <f t="shared" si="2"/>
        <v>20</v>
      </c>
      <c r="C62" s="22">
        <v>12</v>
      </c>
      <c r="D62" s="22">
        <v>6</v>
      </c>
      <c r="E62" s="22">
        <v>24</v>
      </c>
      <c r="F62" s="22">
        <v>1</v>
      </c>
      <c r="G62" s="22">
        <v>20</v>
      </c>
      <c r="H62" s="22">
        <v>7</v>
      </c>
      <c r="I62" s="22">
        <v>2</v>
      </c>
      <c r="J62" s="22">
        <v>14</v>
      </c>
      <c r="L62" s="84">
        <f>SUM(C60:J62)</f>
        <v>300</v>
      </c>
    </row>
    <row r="63" spans="1:36" x14ac:dyDescent="0.3">
      <c r="A63" s="18">
        <v>61</v>
      </c>
      <c r="B63" s="19">
        <f t="shared" si="2"/>
        <v>21</v>
      </c>
      <c r="C63" s="22">
        <v>2</v>
      </c>
      <c r="D63" s="22">
        <v>11</v>
      </c>
      <c r="E63" s="22">
        <v>20</v>
      </c>
      <c r="F63" s="22">
        <v>21</v>
      </c>
      <c r="G63" s="22">
        <v>23</v>
      </c>
      <c r="H63" s="22">
        <v>22</v>
      </c>
      <c r="I63" s="22">
        <v>19</v>
      </c>
      <c r="J63" s="22">
        <v>14</v>
      </c>
      <c r="L63" s="33"/>
      <c r="M63" s="32">
        <f t="shared" ref="M63:AJ63" si="22">COUNTIF($C63:$J65,M$2)</f>
        <v>1</v>
      </c>
      <c r="N63" s="32">
        <f t="shared" si="22"/>
        <v>1</v>
      </c>
      <c r="O63" s="32">
        <f t="shared" si="22"/>
        <v>1</v>
      </c>
      <c r="P63" s="32">
        <f t="shared" si="22"/>
        <v>1</v>
      </c>
      <c r="Q63" s="32">
        <f t="shared" si="22"/>
        <v>1</v>
      </c>
      <c r="R63" s="32">
        <f t="shared" si="22"/>
        <v>1</v>
      </c>
      <c r="S63" s="32">
        <f t="shared" si="22"/>
        <v>1</v>
      </c>
      <c r="T63" s="32">
        <f t="shared" si="22"/>
        <v>1</v>
      </c>
      <c r="U63" s="32">
        <f t="shared" si="22"/>
        <v>1</v>
      </c>
      <c r="V63" s="32">
        <f t="shared" si="22"/>
        <v>1</v>
      </c>
      <c r="W63" s="32">
        <f t="shared" si="22"/>
        <v>1</v>
      </c>
      <c r="X63" s="32">
        <f t="shared" si="22"/>
        <v>1</v>
      </c>
      <c r="Y63" s="32">
        <f t="shared" si="22"/>
        <v>1</v>
      </c>
      <c r="Z63" s="32">
        <f t="shared" si="22"/>
        <v>1</v>
      </c>
      <c r="AA63" s="32">
        <f t="shared" si="22"/>
        <v>1</v>
      </c>
      <c r="AB63" s="32">
        <f t="shared" si="22"/>
        <v>1</v>
      </c>
      <c r="AC63" s="32">
        <f t="shared" si="22"/>
        <v>1</v>
      </c>
      <c r="AD63" s="32">
        <f t="shared" si="22"/>
        <v>1</v>
      </c>
      <c r="AE63" s="32">
        <f t="shared" si="22"/>
        <v>1</v>
      </c>
      <c r="AF63" s="32">
        <f t="shared" si="22"/>
        <v>1</v>
      </c>
      <c r="AG63" s="32">
        <f t="shared" si="22"/>
        <v>1</v>
      </c>
      <c r="AH63" s="32">
        <f t="shared" si="22"/>
        <v>1</v>
      </c>
      <c r="AI63" s="32">
        <f t="shared" si="22"/>
        <v>1</v>
      </c>
      <c r="AJ63" s="32">
        <f t="shared" si="22"/>
        <v>1</v>
      </c>
    </row>
    <row r="64" spans="1:36" x14ac:dyDescent="0.3">
      <c r="A64" s="18">
        <v>62</v>
      </c>
      <c r="B64" s="19">
        <f t="shared" si="2"/>
        <v>21</v>
      </c>
      <c r="C64" s="22">
        <v>3</v>
      </c>
      <c r="D64" s="22">
        <v>5</v>
      </c>
      <c r="E64" s="22">
        <v>16</v>
      </c>
      <c r="F64" s="22">
        <v>7</v>
      </c>
      <c r="G64" s="22">
        <v>1</v>
      </c>
      <c r="H64" s="22">
        <v>24</v>
      </c>
      <c r="I64" s="22">
        <v>4</v>
      </c>
      <c r="J64" s="22">
        <v>10</v>
      </c>
    </row>
    <row r="65" spans="1:36" x14ac:dyDescent="0.3">
      <c r="A65" s="18">
        <v>63</v>
      </c>
      <c r="B65" s="19">
        <f t="shared" si="2"/>
        <v>21</v>
      </c>
      <c r="C65" s="22">
        <v>18</v>
      </c>
      <c r="D65" s="22">
        <v>9</v>
      </c>
      <c r="E65" s="22">
        <v>15</v>
      </c>
      <c r="F65" s="22">
        <v>13</v>
      </c>
      <c r="G65" s="22">
        <v>17</v>
      </c>
      <c r="H65" s="22">
        <v>12</v>
      </c>
      <c r="I65" s="22">
        <v>8</v>
      </c>
      <c r="J65" s="22">
        <v>6</v>
      </c>
      <c r="L65" s="84">
        <f>SUM(C63:J65)</f>
        <v>300</v>
      </c>
    </row>
    <row r="66" spans="1:36" x14ac:dyDescent="0.3">
      <c r="A66" s="18">
        <v>64</v>
      </c>
      <c r="B66" s="19">
        <f t="shared" si="2"/>
        <v>22</v>
      </c>
      <c r="C66" s="22">
        <v>14</v>
      </c>
      <c r="D66" s="22">
        <v>18</v>
      </c>
      <c r="E66" s="22">
        <v>7</v>
      </c>
      <c r="F66" s="22">
        <v>4</v>
      </c>
      <c r="G66" s="22">
        <v>21</v>
      </c>
      <c r="H66" s="22">
        <v>17</v>
      </c>
      <c r="I66" s="22">
        <v>10</v>
      </c>
      <c r="J66" s="22">
        <v>8</v>
      </c>
      <c r="L66" s="33"/>
      <c r="M66" s="32">
        <f t="shared" ref="M66:AJ66" si="23">COUNTIF($C66:$J68,M$2)</f>
        <v>1</v>
      </c>
      <c r="N66" s="32">
        <f t="shared" si="23"/>
        <v>1</v>
      </c>
      <c r="O66" s="32">
        <f t="shared" si="23"/>
        <v>1</v>
      </c>
      <c r="P66" s="32">
        <f t="shared" si="23"/>
        <v>1</v>
      </c>
      <c r="Q66" s="32">
        <f t="shared" si="23"/>
        <v>1</v>
      </c>
      <c r="R66" s="32">
        <f t="shared" si="23"/>
        <v>1</v>
      </c>
      <c r="S66" s="32">
        <f t="shared" si="23"/>
        <v>1</v>
      </c>
      <c r="T66" s="32">
        <f t="shared" si="23"/>
        <v>1</v>
      </c>
      <c r="U66" s="32">
        <f t="shared" si="23"/>
        <v>1</v>
      </c>
      <c r="V66" s="32">
        <f t="shared" si="23"/>
        <v>1</v>
      </c>
      <c r="W66" s="32">
        <f t="shared" si="23"/>
        <v>1</v>
      </c>
      <c r="X66" s="32">
        <f t="shared" si="23"/>
        <v>1</v>
      </c>
      <c r="Y66" s="32">
        <f t="shared" si="23"/>
        <v>1</v>
      </c>
      <c r="Z66" s="32">
        <f t="shared" si="23"/>
        <v>1</v>
      </c>
      <c r="AA66" s="32">
        <f t="shared" si="23"/>
        <v>1</v>
      </c>
      <c r="AB66" s="32">
        <f t="shared" si="23"/>
        <v>1</v>
      </c>
      <c r="AC66" s="32">
        <f t="shared" si="23"/>
        <v>1</v>
      </c>
      <c r="AD66" s="32">
        <f t="shared" si="23"/>
        <v>1</v>
      </c>
      <c r="AE66" s="32">
        <f t="shared" si="23"/>
        <v>1</v>
      </c>
      <c r="AF66" s="32">
        <f t="shared" si="23"/>
        <v>1</v>
      </c>
      <c r="AG66" s="32">
        <f t="shared" si="23"/>
        <v>1</v>
      </c>
      <c r="AH66" s="32">
        <f t="shared" si="23"/>
        <v>1</v>
      </c>
      <c r="AI66" s="32">
        <f t="shared" si="23"/>
        <v>1</v>
      </c>
      <c r="AJ66" s="32">
        <f t="shared" si="23"/>
        <v>1</v>
      </c>
    </row>
    <row r="67" spans="1:36" x14ac:dyDescent="0.3">
      <c r="A67" s="18">
        <v>65</v>
      </c>
      <c r="B67" s="19">
        <f t="shared" si="2"/>
        <v>22</v>
      </c>
      <c r="C67" s="22">
        <v>15</v>
      </c>
      <c r="D67" s="22">
        <v>3</v>
      </c>
      <c r="E67" s="22">
        <v>9</v>
      </c>
      <c r="F67" s="22">
        <v>11</v>
      </c>
      <c r="G67" s="22">
        <v>6</v>
      </c>
      <c r="H67" s="22">
        <v>1</v>
      </c>
      <c r="I67" s="22">
        <v>20</v>
      </c>
      <c r="J67" s="22">
        <v>24</v>
      </c>
    </row>
    <row r="68" spans="1:36" x14ac:dyDescent="0.3">
      <c r="A68" s="18">
        <v>66</v>
      </c>
      <c r="B68" s="19">
        <f t="shared" si="2"/>
        <v>22</v>
      </c>
      <c r="C68" s="22">
        <v>5</v>
      </c>
      <c r="D68" s="22">
        <v>22</v>
      </c>
      <c r="E68" s="22">
        <v>19</v>
      </c>
      <c r="F68" s="22">
        <v>23</v>
      </c>
      <c r="G68" s="22">
        <v>13</v>
      </c>
      <c r="H68" s="22">
        <v>2</v>
      </c>
      <c r="I68" s="22">
        <v>16</v>
      </c>
      <c r="J68" s="22">
        <v>12</v>
      </c>
      <c r="L68" s="84">
        <f>SUM(C66:J68)</f>
        <v>300</v>
      </c>
    </row>
    <row r="69" spans="1:36" x14ac:dyDescent="0.3">
      <c r="A69" s="18">
        <v>67</v>
      </c>
      <c r="B69" s="19">
        <f t="shared" si="2"/>
        <v>23</v>
      </c>
      <c r="C69" s="22">
        <v>7</v>
      </c>
      <c r="D69" s="22">
        <v>14</v>
      </c>
      <c r="E69" s="22">
        <v>13</v>
      </c>
      <c r="F69" s="22">
        <v>5</v>
      </c>
      <c r="G69" s="22">
        <v>9</v>
      </c>
      <c r="H69" s="22">
        <v>24</v>
      </c>
      <c r="I69" s="22">
        <v>22</v>
      </c>
      <c r="J69" s="22">
        <v>15</v>
      </c>
      <c r="L69" s="33"/>
      <c r="M69" s="32">
        <f t="shared" ref="M69:AJ69" si="24">COUNTIF($C69:$J71,M$2)</f>
        <v>1</v>
      </c>
      <c r="N69" s="32">
        <f t="shared" si="24"/>
        <v>1</v>
      </c>
      <c r="O69" s="32">
        <f t="shared" si="24"/>
        <v>1</v>
      </c>
      <c r="P69" s="32">
        <f t="shared" si="24"/>
        <v>1</v>
      </c>
      <c r="Q69" s="32">
        <f t="shared" si="24"/>
        <v>1</v>
      </c>
      <c r="R69" s="32">
        <f t="shared" si="24"/>
        <v>1</v>
      </c>
      <c r="S69" s="32">
        <f t="shared" si="24"/>
        <v>1</v>
      </c>
      <c r="T69" s="32">
        <f t="shared" si="24"/>
        <v>1</v>
      </c>
      <c r="U69" s="32">
        <f t="shared" si="24"/>
        <v>1</v>
      </c>
      <c r="V69" s="32">
        <f t="shared" si="24"/>
        <v>1</v>
      </c>
      <c r="W69" s="32">
        <f t="shared" si="24"/>
        <v>1</v>
      </c>
      <c r="X69" s="32">
        <f t="shared" si="24"/>
        <v>1</v>
      </c>
      <c r="Y69" s="32">
        <f t="shared" si="24"/>
        <v>1</v>
      </c>
      <c r="Z69" s="32">
        <f t="shared" si="24"/>
        <v>1</v>
      </c>
      <c r="AA69" s="32">
        <f t="shared" si="24"/>
        <v>1</v>
      </c>
      <c r="AB69" s="32">
        <f t="shared" si="24"/>
        <v>1</v>
      </c>
      <c r="AC69" s="32">
        <f t="shared" si="24"/>
        <v>1</v>
      </c>
      <c r="AD69" s="32">
        <f t="shared" si="24"/>
        <v>1</v>
      </c>
      <c r="AE69" s="32">
        <f t="shared" si="24"/>
        <v>1</v>
      </c>
      <c r="AF69" s="32">
        <f t="shared" si="24"/>
        <v>1</v>
      </c>
      <c r="AG69" s="32">
        <f t="shared" si="24"/>
        <v>1</v>
      </c>
      <c r="AH69" s="32">
        <f t="shared" si="24"/>
        <v>1</v>
      </c>
      <c r="AI69" s="32">
        <f t="shared" si="24"/>
        <v>1</v>
      </c>
      <c r="AJ69" s="32">
        <f t="shared" si="24"/>
        <v>1</v>
      </c>
    </row>
    <row r="70" spans="1:36" x14ac:dyDescent="0.3">
      <c r="A70" s="18">
        <v>68</v>
      </c>
      <c r="B70" s="19">
        <f t="shared" ref="B70:B77" si="25">B67+1</f>
        <v>23</v>
      </c>
      <c r="C70" s="22">
        <v>8</v>
      </c>
      <c r="D70" s="22">
        <v>17</v>
      </c>
      <c r="E70" s="22">
        <v>2</v>
      </c>
      <c r="F70" s="22">
        <v>16</v>
      </c>
      <c r="G70" s="22">
        <v>19</v>
      </c>
      <c r="H70" s="22">
        <v>18</v>
      </c>
      <c r="I70" s="22">
        <v>1</v>
      </c>
      <c r="J70" s="22">
        <v>3</v>
      </c>
    </row>
    <row r="71" spans="1:36" x14ac:dyDescent="0.3">
      <c r="A71" s="18">
        <v>69</v>
      </c>
      <c r="B71" s="19">
        <f t="shared" si="25"/>
        <v>23</v>
      </c>
      <c r="C71" s="22">
        <v>11</v>
      </c>
      <c r="D71" s="22">
        <v>4</v>
      </c>
      <c r="E71" s="22">
        <v>10</v>
      </c>
      <c r="F71" s="22">
        <v>6</v>
      </c>
      <c r="G71" s="22">
        <v>12</v>
      </c>
      <c r="H71" s="22">
        <v>23</v>
      </c>
      <c r="I71" s="22">
        <v>21</v>
      </c>
      <c r="J71" s="22">
        <v>20</v>
      </c>
      <c r="L71" s="84">
        <f>SUM(C69:J71)</f>
        <v>300</v>
      </c>
    </row>
    <row r="72" spans="1:36" x14ac:dyDescent="0.3">
      <c r="A72" s="18">
        <v>70</v>
      </c>
      <c r="B72" s="19">
        <f t="shared" si="25"/>
        <v>24</v>
      </c>
      <c r="C72" s="22">
        <v>4</v>
      </c>
      <c r="D72" s="22">
        <v>5</v>
      </c>
      <c r="E72" s="22">
        <v>3</v>
      </c>
      <c r="F72" s="22">
        <v>14</v>
      </c>
      <c r="G72" s="22">
        <v>24</v>
      </c>
      <c r="H72" s="22">
        <v>11</v>
      </c>
      <c r="I72" s="22">
        <v>17</v>
      </c>
      <c r="J72" s="22">
        <v>19</v>
      </c>
      <c r="L72" s="33"/>
      <c r="M72" s="32">
        <f t="shared" ref="M72:AJ72" si="26">COUNTIF($C72:$J74,M$2)</f>
        <v>1</v>
      </c>
      <c r="N72" s="32">
        <f t="shared" si="26"/>
        <v>1</v>
      </c>
      <c r="O72" s="32">
        <f t="shared" si="26"/>
        <v>1</v>
      </c>
      <c r="P72" s="32">
        <f t="shared" si="26"/>
        <v>1</v>
      </c>
      <c r="Q72" s="32">
        <f t="shared" si="26"/>
        <v>1</v>
      </c>
      <c r="R72" s="32">
        <f t="shared" si="26"/>
        <v>1</v>
      </c>
      <c r="S72" s="32">
        <f t="shared" si="26"/>
        <v>1</v>
      </c>
      <c r="T72" s="32">
        <f t="shared" si="26"/>
        <v>1</v>
      </c>
      <c r="U72" s="32">
        <f t="shared" si="26"/>
        <v>1</v>
      </c>
      <c r="V72" s="32">
        <f t="shared" si="26"/>
        <v>1</v>
      </c>
      <c r="W72" s="32">
        <f t="shared" si="26"/>
        <v>1</v>
      </c>
      <c r="X72" s="32">
        <f t="shared" si="26"/>
        <v>1</v>
      </c>
      <c r="Y72" s="32">
        <f t="shared" si="26"/>
        <v>1</v>
      </c>
      <c r="Z72" s="32">
        <f t="shared" si="26"/>
        <v>1</v>
      </c>
      <c r="AA72" s="32">
        <f t="shared" si="26"/>
        <v>1</v>
      </c>
      <c r="AB72" s="32">
        <f t="shared" si="26"/>
        <v>1</v>
      </c>
      <c r="AC72" s="32">
        <f t="shared" si="26"/>
        <v>1</v>
      </c>
      <c r="AD72" s="32">
        <f t="shared" si="26"/>
        <v>1</v>
      </c>
      <c r="AE72" s="32">
        <f t="shared" si="26"/>
        <v>1</v>
      </c>
      <c r="AF72" s="32">
        <f t="shared" si="26"/>
        <v>1</v>
      </c>
      <c r="AG72" s="32">
        <f t="shared" si="26"/>
        <v>1</v>
      </c>
      <c r="AH72" s="32">
        <f t="shared" si="26"/>
        <v>1</v>
      </c>
      <c r="AI72" s="32">
        <f t="shared" si="26"/>
        <v>1</v>
      </c>
      <c r="AJ72" s="32">
        <f t="shared" si="26"/>
        <v>1</v>
      </c>
    </row>
    <row r="73" spans="1:36" x14ac:dyDescent="0.3">
      <c r="A73" s="18">
        <v>71</v>
      </c>
      <c r="B73" s="19">
        <f t="shared" si="25"/>
        <v>24</v>
      </c>
      <c r="C73" s="22">
        <v>22</v>
      </c>
      <c r="D73" s="22">
        <v>8</v>
      </c>
      <c r="E73" s="22">
        <v>20</v>
      </c>
      <c r="F73" s="22">
        <v>10</v>
      </c>
      <c r="G73" s="22">
        <v>15</v>
      </c>
      <c r="H73" s="22">
        <v>9</v>
      </c>
      <c r="I73" s="22">
        <v>12</v>
      </c>
      <c r="J73" s="22">
        <v>1</v>
      </c>
    </row>
    <row r="74" spans="1:36" x14ac:dyDescent="0.3">
      <c r="A74" s="18">
        <v>72</v>
      </c>
      <c r="B74" s="19">
        <f t="shared" si="25"/>
        <v>24</v>
      </c>
      <c r="C74" s="22">
        <v>21</v>
      </c>
      <c r="D74" s="22">
        <v>18</v>
      </c>
      <c r="E74" s="22">
        <v>16</v>
      </c>
      <c r="F74" s="22">
        <v>7</v>
      </c>
      <c r="G74" s="22">
        <v>6</v>
      </c>
      <c r="H74" s="22">
        <v>13</v>
      </c>
      <c r="I74" s="22">
        <v>2</v>
      </c>
      <c r="J74" s="22">
        <v>23</v>
      </c>
      <c r="L74" s="84">
        <f>SUM(C72:J74)</f>
        <v>300</v>
      </c>
    </row>
    <row r="75" spans="1:36" x14ac:dyDescent="0.3">
      <c r="A75" s="18">
        <v>73</v>
      </c>
      <c r="B75" s="19">
        <f t="shared" si="25"/>
        <v>25</v>
      </c>
      <c r="C75" s="22">
        <v>10</v>
      </c>
      <c r="D75" s="22">
        <v>11</v>
      </c>
      <c r="E75" s="22">
        <v>15</v>
      </c>
      <c r="F75" s="22">
        <v>2</v>
      </c>
      <c r="G75" s="22">
        <v>24</v>
      </c>
      <c r="H75" s="22">
        <v>5</v>
      </c>
      <c r="I75" s="22">
        <v>13</v>
      </c>
      <c r="J75" s="22">
        <v>21</v>
      </c>
      <c r="L75" s="33"/>
      <c r="M75" s="32">
        <f t="shared" ref="M75:AJ75" si="27">COUNTIF($C75:$J77,M$2)</f>
        <v>1</v>
      </c>
      <c r="N75" s="32">
        <f t="shared" si="27"/>
        <v>1</v>
      </c>
      <c r="O75" s="32">
        <f t="shared" si="27"/>
        <v>1</v>
      </c>
      <c r="P75" s="32">
        <f t="shared" si="27"/>
        <v>1</v>
      </c>
      <c r="Q75" s="32">
        <f t="shared" si="27"/>
        <v>1</v>
      </c>
      <c r="R75" s="32">
        <f t="shared" si="27"/>
        <v>1</v>
      </c>
      <c r="S75" s="32">
        <f t="shared" si="27"/>
        <v>1</v>
      </c>
      <c r="T75" s="32">
        <f t="shared" si="27"/>
        <v>1</v>
      </c>
      <c r="U75" s="32">
        <f t="shared" si="27"/>
        <v>1</v>
      </c>
      <c r="V75" s="32">
        <f t="shared" si="27"/>
        <v>1</v>
      </c>
      <c r="W75" s="32">
        <f t="shared" si="27"/>
        <v>1</v>
      </c>
      <c r="X75" s="32">
        <f t="shared" si="27"/>
        <v>1</v>
      </c>
      <c r="Y75" s="32">
        <f t="shared" si="27"/>
        <v>1</v>
      </c>
      <c r="Z75" s="32">
        <f t="shared" si="27"/>
        <v>1</v>
      </c>
      <c r="AA75" s="32">
        <f t="shared" si="27"/>
        <v>1</v>
      </c>
      <c r="AB75" s="32">
        <f t="shared" si="27"/>
        <v>1</v>
      </c>
      <c r="AC75" s="32">
        <f t="shared" si="27"/>
        <v>1</v>
      </c>
      <c r="AD75" s="32">
        <f t="shared" si="27"/>
        <v>1</v>
      </c>
      <c r="AE75" s="32">
        <f t="shared" si="27"/>
        <v>1</v>
      </c>
      <c r="AF75" s="32">
        <f t="shared" si="27"/>
        <v>1</v>
      </c>
      <c r="AG75" s="32">
        <f t="shared" si="27"/>
        <v>1</v>
      </c>
      <c r="AH75" s="32">
        <f t="shared" si="27"/>
        <v>1</v>
      </c>
      <c r="AI75" s="32">
        <f t="shared" si="27"/>
        <v>1</v>
      </c>
      <c r="AJ75" s="32">
        <f t="shared" si="27"/>
        <v>1</v>
      </c>
    </row>
    <row r="76" spans="1:36" x14ac:dyDescent="0.3">
      <c r="A76" s="18">
        <v>74</v>
      </c>
      <c r="B76" s="19">
        <f t="shared" si="25"/>
        <v>25</v>
      </c>
      <c r="C76" s="22">
        <v>1</v>
      </c>
      <c r="D76" s="22">
        <v>9</v>
      </c>
      <c r="E76" s="22">
        <v>23</v>
      </c>
      <c r="F76" s="22">
        <v>17</v>
      </c>
      <c r="G76" s="22">
        <v>4</v>
      </c>
      <c r="H76" s="22">
        <v>14</v>
      </c>
      <c r="I76" s="22">
        <v>20</v>
      </c>
      <c r="J76" s="22">
        <v>22</v>
      </c>
    </row>
    <row r="77" spans="1:36" x14ac:dyDescent="0.3">
      <c r="A77" s="18">
        <v>75</v>
      </c>
      <c r="B77" s="19">
        <f t="shared" si="25"/>
        <v>25</v>
      </c>
      <c r="C77" s="22">
        <v>19</v>
      </c>
      <c r="D77" s="22">
        <v>16</v>
      </c>
      <c r="E77" s="22">
        <v>12</v>
      </c>
      <c r="F77" s="22">
        <v>8</v>
      </c>
      <c r="G77" s="22">
        <v>7</v>
      </c>
      <c r="H77" s="22">
        <v>6</v>
      </c>
      <c r="I77" s="22">
        <v>3</v>
      </c>
      <c r="J77" s="22">
        <v>18</v>
      </c>
      <c r="L77" s="84">
        <f>SUM(C75:J77)</f>
        <v>300</v>
      </c>
    </row>
  </sheetData>
  <sheetProtection selectLockedCells="1" selectUnlockedCells="1"/>
  <phoneticPr fontId="18" type="noConversion"/>
  <conditionalFormatting sqref="C3:J77">
    <cfRule type="cellIs" dxfId="77" priority="1" operator="equal">
      <formula>23</formula>
    </cfRule>
    <cfRule type="cellIs" dxfId="76" priority="2" operator="equal">
      <formula>24</formula>
    </cfRule>
  </conditionalFormatting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FE33-D7AF-4DCC-8D57-B0AFB07F5024}">
  <sheetPr codeName="Feuil8">
    <pageSetUpPr fitToPage="1"/>
  </sheetPr>
  <dimension ref="B1:J201"/>
  <sheetViews>
    <sheetView zoomScale="85" zoomScaleNormal="85" workbookViewId="0">
      <selection activeCell="C9" sqref="C9:J9"/>
    </sheetView>
  </sheetViews>
  <sheetFormatPr baseColWidth="10" defaultColWidth="10.6640625" defaultRowHeight="14.4" x14ac:dyDescent="0.3"/>
  <cols>
    <col min="1" max="1" width="5" customWidth="1"/>
    <col min="2" max="10" width="17.44140625" customWidth="1"/>
  </cols>
  <sheetData>
    <row r="1" spans="2:10" ht="19.5" customHeight="1" x14ac:dyDescent="0.5">
      <c r="B1" s="23"/>
      <c r="G1" s="24" t="s">
        <v>30</v>
      </c>
      <c r="H1" s="24" t="s">
        <v>30</v>
      </c>
      <c r="I1" s="24" t="s">
        <v>30</v>
      </c>
      <c r="J1" s="24" t="s">
        <v>30</v>
      </c>
    </row>
    <row r="2" spans="2:10" ht="19.5" customHeight="1" x14ac:dyDescent="0.5">
      <c r="B2" s="98" t="s">
        <v>31</v>
      </c>
      <c r="C2" s="98"/>
      <c r="D2" s="98"/>
      <c r="E2" s="98"/>
      <c r="F2" s="98"/>
      <c r="G2" s="98"/>
      <c r="H2" s="98"/>
      <c r="I2" s="98"/>
      <c r="J2" s="98"/>
    </row>
    <row r="3" spans="2:10" ht="19.5" customHeight="1" x14ac:dyDescent="0.35">
      <c r="B3" s="38" t="s">
        <v>28</v>
      </c>
      <c r="C3" s="25" t="s">
        <v>9</v>
      </c>
      <c r="D3" s="34" t="s">
        <v>10</v>
      </c>
      <c r="E3" s="35" t="s">
        <v>11</v>
      </c>
      <c r="F3" s="27" t="s">
        <v>12</v>
      </c>
      <c r="G3" s="36" t="s">
        <v>13</v>
      </c>
      <c r="H3" s="37" t="s">
        <v>14</v>
      </c>
      <c r="I3" s="26" t="s">
        <v>37</v>
      </c>
      <c r="J3" s="29" t="s">
        <v>38</v>
      </c>
    </row>
    <row r="4" spans="2:10" ht="19.5" customHeight="1" x14ac:dyDescent="0.3">
      <c r="B4" s="39">
        <v>1</v>
      </c>
      <c r="C4" s="39" t="str">
        <f>VLOOKUP(VLOOKUP($B4,'Paring list'!$A:$H,COLUMN(),0),Clubs!$A:$C,3,0)</f>
        <v>Eq1</v>
      </c>
      <c r="D4" s="39" t="str">
        <f>VLOOKUP(VLOOKUP($B4,'Paring list'!$A:$H,COLUMN(),0),Clubs!$A:$C,3,0)</f>
        <v>Eq24</v>
      </c>
      <c r="E4" s="39" t="str">
        <f>VLOOKUP(VLOOKUP($B4,'Paring list'!$A:$H,COLUMN(),0),Clubs!$A:$C,3,0)</f>
        <v>Eq14</v>
      </c>
      <c r="F4" s="39" t="str">
        <f>VLOOKUP(VLOOKUP($B4,'Paring list'!$A:$H,COLUMN(),0),Clubs!$A:$C,3,0)</f>
        <v>Eq22</v>
      </c>
      <c r="G4" s="39" t="str">
        <f>VLOOKUP(VLOOKUP($B4,'Paring list'!$A:$H,COLUMN(),0),Clubs!$A:$C,3,0)</f>
        <v>Eq21</v>
      </c>
      <c r="H4" s="39" t="str">
        <f>VLOOKUP(VLOOKUP($B4,'Paring list'!$A:$H,COLUMN(),0),Clubs!$A:$C,3,0)</f>
        <v>Eq20</v>
      </c>
      <c r="I4" s="39" t="str">
        <f>VLOOKUP(VLOOKUP($B4,'Paring list'!$A:$J,COLUMN(),0),Clubs!$A:$C,3,0)</f>
        <v>Eq19</v>
      </c>
      <c r="J4" s="39" t="str">
        <f>VLOOKUP(VLOOKUP($B4,'Paring list'!$A:$J,COLUMN(),0),Clubs!$A:$C,3,0)</f>
        <v>Eq18</v>
      </c>
    </row>
    <row r="5" spans="2:10" ht="19.5" customHeight="1" x14ac:dyDescent="0.3">
      <c r="B5" s="39" t="s">
        <v>94</v>
      </c>
      <c r="C5" s="41"/>
      <c r="D5" s="41"/>
      <c r="E5" s="41"/>
      <c r="F5" s="41"/>
      <c r="G5" s="41"/>
      <c r="H5" s="41"/>
      <c r="I5" s="41"/>
      <c r="J5" s="41"/>
    </row>
    <row r="6" spans="2:10" ht="19.5" customHeight="1" x14ac:dyDescent="0.3">
      <c r="B6" s="40">
        <v>2</v>
      </c>
      <c r="C6" s="40" t="str">
        <f>VLOOKUP(VLOOKUP($B6,'Paring list'!$A:$H,COLUMN(),0),Clubs!$A:$C,3,0)</f>
        <v>Eq2</v>
      </c>
      <c r="D6" s="40" t="str">
        <f>VLOOKUP(VLOOKUP($B6,'Paring list'!$A:$H,COLUMN(),0),Clubs!$A:$C,3,0)</f>
        <v>Eq17</v>
      </c>
      <c r="E6" s="40" t="str">
        <f>VLOOKUP(VLOOKUP($B6,'Paring list'!$A:$H,COLUMN(),0),Clubs!$A:$C,3,0)</f>
        <v>Eq16</v>
      </c>
      <c r="F6" s="40" t="str">
        <f>VLOOKUP(VLOOKUP($B6,'Paring list'!$A:$H,COLUMN(),0),Clubs!$A:$C,3,0)</f>
        <v>Eq15</v>
      </c>
      <c r="G6" s="40" t="str">
        <f>VLOOKUP(VLOOKUP($B6,'Paring list'!$A:$H,COLUMN(),0),Clubs!$A:$C,3,0)</f>
        <v>Eq23</v>
      </c>
      <c r="H6" s="40" t="str">
        <f>VLOOKUP(VLOOKUP($B6,'Paring list'!$A:$H,COLUMN(),0),Clubs!$A:$C,3,0)</f>
        <v>Eq13</v>
      </c>
      <c r="I6" s="40" t="str">
        <f>VLOOKUP(VLOOKUP($B6,'Paring list'!$A:$J,COLUMN(),0),Clubs!$A:$C,3,0)</f>
        <v>Eq12</v>
      </c>
      <c r="J6" s="40" t="str">
        <f>VLOOKUP(VLOOKUP($B6,'Paring list'!$A:$J,COLUMN(),0),Clubs!$A:$C,3,0)</f>
        <v>Eq11</v>
      </c>
    </row>
    <row r="7" spans="2:10" ht="19.5" customHeight="1" x14ac:dyDescent="0.3">
      <c r="B7" s="39" t="s">
        <v>94</v>
      </c>
      <c r="C7" s="39"/>
      <c r="D7" s="39"/>
      <c r="E7" s="39"/>
      <c r="F7" s="39"/>
      <c r="G7" s="39"/>
      <c r="H7" s="39"/>
      <c r="I7" s="39"/>
      <c r="J7" s="39"/>
    </row>
    <row r="8" spans="2:10" ht="19.5" customHeight="1" x14ac:dyDescent="0.3">
      <c r="B8" s="39">
        <v>3</v>
      </c>
      <c r="C8" s="39" t="str">
        <f>VLOOKUP(VLOOKUP($B8,'Paring list'!$A:$H,COLUMN(),0),Clubs!$A:$C,3,0)</f>
        <v>Eq10</v>
      </c>
      <c r="D8" s="39" t="str">
        <f>VLOOKUP(VLOOKUP($B8,'Paring list'!$A:$H,COLUMN(),0),Clubs!$A:$C,3,0)</f>
        <v>Eq9</v>
      </c>
      <c r="E8" s="39" t="str">
        <f>VLOOKUP(VLOOKUP($B8,'Paring list'!$A:$H,COLUMN(),0),Clubs!$A:$C,3,0)</f>
        <v>Eq8</v>
      </c>
      <c r="F8" s="39" t="str">
        <f>VLOOKUP(VLOOKUP($B8,'Paring list'!$A:$H,COLUMN(),0),Clubs!$A:$C,3,0)</f>
        <v>Eq7</v>
      </c>
      <c r="G8" s="39" t="str">
        <f>VLOOKUP(VLOOKUP($B8,'Paring list'!$A:$H,COLUMN(),0),Clubs!$A:$C,3,0)</f>
        <v>Eq6</v>
      </c>
      <c r="H8" s="39" t="str">
        <f>VLOOKUP(VLOOKUP($B8,'Paring list'!$A:$H,COLUMN(),0),Clubs!$A:$C,3,0)</f>
        <v>Eq5</v>
      </c>
      <c r="I8" s="39" t="str">
        <f>VLOOKUP(VLOOKUP($B8,'Paring list'!$A:$J,COLUMN(),0),Clubs!$A:$C,3,0)</f>
        <v>Eq4</v>
      </c>
      <c r="J8" s="39" t="str">
        <f>VLOOKUP(VLOOKUP($B8,'Paring list'!$A:$J,COLUMN(),0),Clubs!$A:$C,3,0)</f>
        <v>Eq3</v>
      </c>
    </row>
    <row r="9" spans="2:10" ht="16.2" customHeight="1" x14ac:dyDescent="0.3">
      <c r="B9" s="39" t="s">
        <v>94</v>
      </c>
      <c r="C9" s="39"/>
      <c r="D9" s="39"/>
      <c r="E9" s="39"/>
      <c r="F9" s="39"/>
      <c r="G9" s="39"/>
      <c r="H9" s="39"/>
      <c r="I9" s="39"/>
      <c r="J9" s="39"/>
    </row>
    <row r="10" spans="2:10" ht="21.6" customHeight="1" x14ac:dyDescent="0.5">
      <c r="B10" s="97" t="s">
        <v>70</v>
      </c>
      <c r="C10" s="97"/>
      <c r="D10" s="97"/>
      <c r="E10" s="97"/>
      <c r="F10" s="97"/>
      <c r="G10" s="97"/>
      <c r="H10" s="97"/>
      <c r="I10" s="97"/>
      <c r="J10" s="97"/>
    </row>
    <row r="11" spans="2:10" ht="19.5" customHeight="1" x14ac:dyDescent="0.35">
      <c r="B11" s="28" t="s">
        <v>28</v>
      </c>
      <c r="C11" s="25" t="s">
        <v>9</v>
      </c>
      <c r="D11" s="34" t="s">
        <v>10</v>
      </c>
      <c r="E11" s="35" t="s">
        <v>11</v>
      </c>
      <c r="F11" s="27" t="s">
        <v>12</v>
      </c>
      <c r="G11" s="36" t="s">
        <v>13</v>
      </c>
      <c r="H11" s="37" t="s">
        <v>14</v>
      </c>
      <c r="I11" s="26" t="s">
        <v>37</v>
      </c>
      <c r="J11" s="29" t="s">
        <v>38</v>
      </c>
    </row>
    <row r="12" spans="2:10" ht="19.5" customHeight="1" x14ac:dyDescent="0.3">
      <c r="B12" s="39">
        <v>4</v>
      </c>
      <c r="C12" s="39" t="str">
        <f>VLOOKUP(VLOOKUP($B12,'Paring list'!$A:$H,COLUMN(),0),Clubs!$A:$C,3,0)</f>
        <v>Eq7</v>
      </c>
      <c r="D12" s="39" t="str">
        <f>VLOOKUP(VLOOKUP($B12,'Paring list'!$A:$H,COLUMN(),0),Clubs!$A:$C,3,0)</f>
        <v>Eq23</v>
      </c>
      <c r="E12" s="39" t="str">
        <f>VLOOKUP(VLOOKUP($B12,'Paring list'!$A:$H,COLUMN(),0),Clubs!$A:$C,3,0)</f>
        <v>Eq13</v>
      </c>
      <c r="F12" s="39" t="str">
        <f>VLOOKUP(VLOOKUP($B12,'Paring list'!$A:$H,COLUMN(),0),Clubs!$A:$C,3,0)</f>
        <v>Eq17</v>
      </c>
      <c r="G12" s="39" t="str">
        <f>VLOOKUP(VLOOKUP($B12,'Paring list'!$A:$H,COLUMN(),0),Clubs!$A:$C,3,0)</f>
        <v>Eq16</v>
      </c>
      <c r="H12" s="39" t="str">
        <f>VLOOKUP(VLOOKUP($B12,'Paring list'!$A:$H,COLUMN(),0),Clubs!$A:$C,3,0)</f>
        <v>Eq10</v>
      </c>
      <c r="I12" s="39" t="str">
        <f>VLOOKUP(VLOOKUP($B12,'Paring list'!$A:$J,COLUMN(),0),Clubs!$A:$C,3,0)</f>
        <v>Eq22</v>
      </c>
      <c r="J12" s="39" t="str">
        <f>VLOOKUP(VLOOKUP($B12,'Paring list'!$A:$J,COLUMN(),0),Clubs!$A:$C,3,0)</f>
        <v>Eq15</v>
      </c>
    </row>
    <row r="13" spans="2:10" ht="19.5" customHeight="1" x14ac:dyDescent="0.3">
      <c r="B13" s="39"/>
      <c r="C13" s="39"/>
      <c r="D13" s="39"/>
      <c r="E13" s="39"/>
      <c r="F13" s="39"/>
      <c r="G13" s="39"/>
      <c r="H13" s="39"/>
      <c r="I13" s="39"/>
      <c r="J13" s="39"/>
    </row>
    <row r="14" spans="2:10" ht="19.5" customHeight="1" x14ac:dyDescent="0.3">
      <c r="B14" s="40">
        <v>5</v>
      </c>
      <c r="C14" s="40" t="str">
        <f>VLOOKUP(VLOOKUP($B14,'Paring list'!$A:$H,COLUMN(),0),Clubs!$A:$C,3,0)</f>
        <v>Eq14</v>
      </c>
      <c r="D14" s="40" t="str">
        <f>VLOOKUP(VLOOKUP($B14,'Paring list'!$A:$H,COLUMN(),0),Clubs!$A:$C,3,0)</f>
        <v>Eq1</v>
      </c>
      <c r="E14" s="40" t="str">
        <f>VLOOKUP(VLOOKUP($B14,'Paring list'!$A:$H,COLUMN(),0),Clubs!$A:$C,3,0)</f>
        <v>Eq9</v>
      </c>
      <c r="F14" s="40" t="str">
        <f>VLOOKUP(VLOOKUP($B14,'Paring list'!$A:$H,COLUMN(),0),Clubs!$A:$C,3,0)</f>
        <v>Eq21</v>
      </c>
      <c r="G14" s="40" t="str">
        <f>VLOOKUP(VLOOKUP($B14,'Paring list'!$A:$H,COLUMN(),0),Clubs!$A:$C,3,0)</f>
        <v>Eq24</v>
      </c>
      <c r="H14" s="40" t="str">
        <f>VLOOKUP(VLOOKUP($B14,'Paring list'!$A:$H,COLUMN(),0),Clubs!$A:$C,3,0)</f>
        <v>Eq8</v>
      </c>
      <c r="I14" s="40" t="str">
        <f>VLOOKUP(VLOOKUP($B14,'Paring list'!$A:$J,COLUMN(),0),Clubs!$A:$C,3,0)</f>
        <v>Eq20</v>
      </c>
      <c r="J14" s="40" t="str">
        <f>VLOOKUP(VLOOKUP($B14,'Paring list'!$A:$J,COLUMN(),0),Clubs!$A:$C,3,0)</f>
        <v>Eq12</v>
      </c>
    </row>
    <row r="15" spans="2:10" ht="19.5" customHeight="1" x14ac:dyDescent="0.3">
      <c r="B15" s="39"/>
      <c r="C15" s="39"/>
      <c r="D15" s="39"/>
      <c r="E15" s="39"/>
      <c r="F15" s="39"/>
      <c r="G15" s="39"/>
      <c r="H15" s="39"/>
      <c r="I15" s="39"/>
      <c r="J15" s="39"/>
    </row>
    <row r="16" spans="2:10" ht="19.5" customHeight="1" x14ac:dyDescent="0.3">
      <c r="B16" s="39">
        <v>6</v>
      </c>
      <c r="C16" s="39" t="str">
        <f>VLOOKUP(VLOOKUP($B16,'Paring list'!$A:$H,COLUMN(),0),Clubs!$A:$C,3,0)</f>
        <v>Eq19</v>
      </c>
      <c r="D16" s="39" t="str">
        <f>VLOOKUP(VLOOKUP($B16,'Paring list'!$A:$H,COLUMN(),0),Clubs!$A:$C,3,0)</f>
        <v>Eq18</v>
      </c>
      <c r="E16" s="39" t="str">
        <f>VLOOKUP(VLOOKUP($B16,'Paring list'!$A:$H,COLUMN(),0),Clubs!$A:$C,3,0)</f>
        <v>Eq11</v>
      </c>
      <c r="F16" s="39" t="str">
        <f>VLOOKUP(VLOOKUP($B16,'Paring list'!$A:$H,COLUMN(),0),Clubs!$A:$C,3,0)</f>
        <v>Eq6</v>
      </c>
      <c r="G16" s="39" t="str">
        <f>VLOOKUP(VLOOKUP($B16,'Paring list'!$A:$H,COLUMN(),0),Clubs!$A:$C,3,0)</f>
        <v>Eq5</v>
      </c>
      <c r="H16" s="39" t="str">
        <f>VLOOKUP(VLOOKUP($B16,'Paring list'!$A:$H,COLUMN(),0),Clubs!$A:$C,3,0)</f>
        <v>Eq4</v>
      </c>
      <c r="I16" s="39" t="str">
        <f>VLOOKUP(VLOOKUP($B16,'Paring list'!$A:$J,COLUMN(),0),Clubs!$A:$C,3,0)</f>
        <v>Eq3</v>
      </c>
      <c r="J16" s="39" t="str">
        <f>VLOOKUP(VLOOKUP($B16,'Paring list'!$A:$J,COLUMN(),0),Clubs!$A:$C,3,0)</f>
        <v>Eq2</v>
      </c>
    </row>
    <row r="17" spans="2:10" ht="19.5" customHeight="1" x14ac:dyDescent="0.3">
      <c r="B17" s="39"/>
      <c r="C17" s="39"/>
      <c r="D17" s="39"/>
      <c r="E17" s="39"/>
      <c r="F17" s="39"/>
      <c r="G17" s="39"/>
      <c r="H17" s="39"/>
      <c r="I17" s="39"/>
      <c r="J17" s="39"/>
    </row>
    <row r="18" spans="2:10" ht="28.8" customHeight="1" x14ac:dyDescent="0.5">
      <c r="B18" s="97" t="s">
        <v>71</v>
      </c>
      <c r="C18" s="97"/>
      <c r="D18" s="97"/>
      <c r="E18" s="97"/>
      <c r="F18" s="97"/>
      <c r="G18" s="97"/>
      <c r="H18" s="97"/>
      <c r="I18" s="97"/>
      <c r="J18" s="97"/>
    </row>
    <row r="19" spans="2:10" ht="19.5" customHeight="1" x14ac:dyDescent="0.35">
      <c r="B19" s="28" t="s">
        <v>28</v>
      </c>
      <c r="C19" s="25" t="s">
        <v>9</v>
      </c>
      <c r="D19" s="34" t="s">
        <v>10</v>
      </c>
      <c r="E19" s="35" t="s">
        <v>11</v>
      </c>
      <c r="F19" s="27" t="s">
        <v>12</v>
      </c>
      <c r="G19" s="36" t="s">
        <v>13</v>
      </c>
      <c r="H19" s="37" t="s">
        <v>14</v>
      </c>
      <c r="I19" s="26" t="s">
        <v>37</v>
      </c>
      <c r="J19" s="29" t="s">
        <v>38</v>
      </c>
    </row>
    <row r="20" spans="2:10" ht="19.5" customHeight="1" x14ac:dyDescent="0.3">
      <c r="B20" s="39">
        <v>7</v>
      </c>
      <c r="C20" s="39" t="str">
        <f>VLOOKUP(VLOOKUP($B20,'Paring list'!$A:$H,COLUMN(),0),Clubs!$A:$C,3,0)</f>
        <v>Eq18</v>
      </c>
      <c r="D20" s="39" t="str">
        <f>VLOOKUP(VLOOKUP($B20,'Paring list'!$A:$H,COLUMN(),0),Clubs!$A:$C,3,0)</f>
        <v>Eq19</v>
      </c>
      <c r="E20" s="39" t="str">
        <f>VLOOKUP(VLOOKUP($B20,'Paring list'!$A:$H,COLUMN(),0),Clubs!$A:$C,3,0)</f>
        <v>Eq10</v>
      </c>
      <c r="F20" s="39" t="str">
        <f>VLOOKUP(VLOOKUP($B20,'Paring list'!$A:$H,COLUMN(),0),Clubs!$A:$C,3,0)</f>
        <v>Eq11</v>
      </c>
      <c r="G20" s="39" t="str">
        <f>VLOOKUP(VLOOKUP($B20,'Paring list'!$A:$H,COLUMN(),0),Clubs!$A:$C,3,0)</f>
        <v>Eq9</v>
      </c>
      <c r="H20" s="39" t="str">
        <f>VLOOKUP(VLOOKUP($B20,'Paring list'!$A:$H,COLUMN(),0),Clubs!$A:$C,3,0)</f>
        <v>Eq23</v>
      </c>
      <c r="I20" s="39" t="str">
        <f>VLOOKUP(VLOOKUP($B20,'Paring list'!$A:$J,COLUMN(),0),Clubs!$A:$C,3,0)</f>
        <v>Eq8</v>
      </c>
      <c r="J20" s="39" t="str">
        <f>VLOOKUP(VLOOKUP($B20,'Paring list'!$A:$J,COLUMN(),0),Clubs!$A:$C,3,0)</f>
        <v>Eq2</v>
      </c>
    </row>
    <row r="21" spans="2:10" ht="19.5" customHeight="1" x14ac:dyDescent="0.3">
      <c r="B21" s="39"/>
      <c r="C21" s="39"/>
      <c r="D21" s="39"/>
      <c r="E21" s="39"/>
      <c r="F21" s="39"/>
      <c r="G21" s="39"/>
      <c r="H21" s="39"/>
      <c r="I21" s="39"/>
      <c r="J21" s="39"/>
    </row>
    <row r="22" spans="2:10" ht="19.5" customHeight="1" x14ac:dyDescent="0.3">
      <c r="B22" s="40">
        <v>8</v>
      </c>
      <c r="C22" s="40" t="str">
        <f>VLOOKUP(VLOOKUP($B22,'Paring list'!$A:$H,COLUMN(),0),Clubs!$A:$C,3,0)</f>
        <v>Eq17</v>
      </c>
      <c r="D22" s="40" t="str">
        <f>VLOOKUP(VLOOKUP($B22,'Paring list'!$A:$H,COLUMN(),0),Clubs!$A:$C,3,0)</f>
        <v>Eq4</v>
      </c>
      <c r="E22" s="40" t="str">
        <f>VLOOKUP(VLOOKUP($B22,'Paring list'!$A:$H,COLUMN(),0),Clubs!$A:$C,3,0)</f>
        <v>Eq1</v>
      </c>
      <c r="F22" s="40" t="str">
        <f>VLOOKUP(VLOOKUP($B22,'Paring list'!$A:$H,COLUMN(),0),Clubs!$A:$C,3,0)</f>
        <v>Eq16</v>
      </c>
      <c r="G22" s="40" t="str">
        <f>VLOOKUP(VLOOKUP($B22,'Paring list'!$A:$H,COLUMN(),0),Clubs!$A:$C,3,0)</f>
        <v>Eq3</v>
      </c>
      <c r="H22" s="40" t="str">
        <f>VLOOKUP(VLOOKUP($B22,'Paring list'!$A:$H,COLUMN(),0),Clubs!$A:$C,3,0)</f>
        <v>Eq21</v>
      </c>
      <c r="I22" s="40" t="str">
        <f>VLOOKUP(VLOOKUP($B22,'Paring list'!$A:$J,COLUMN(),0),Clubs!$A:$C,3,0)</f>
        <v>Eq15</v>
      </c>
      <c r="J22" s="40" t="str">
        <f>VLOOKUP(VLOOKUP($B22,'Paring list'!$A:$J,COLUMN(),0),Clubs!$A:$C,3,0)</f>
        <v>Eq20</v>
      </c>
    </row>
    <row r="23" spans="2:10" ht="19.5" customHeight="1" x14ac:dyDescent="0.3">
      <c r="B23" s="39"/>
      <c r="C23" s="39"/>
      <c r="D23" s="39"/>
      <c r="E23" s="39"/>
      <c r="F23" s="39"/>
      <c r="G23" s="39"/>
      <c r="H23" s="39"/>
      <c r="I23" s="39"/>
      <c r="J23" s="39"/>
    </row>
    <row r="24" spans="2:10" ht="19.5" customHeight="1" x14ac:dyDescent="0.3">
      <c r="B24" s="39">
        <v>9</v>
      </c>
      <c r="C24" s="39" t="str">
        <f>VLOOKUP(VLOOKUP($B24,'Paring list'!$A:$H,COLUMN(),0),Clubs!$A:$C,3,0)</f>
        <v>Eq7</v>
      </c>
      <c r="D24" s="39" t="str">
        <f>VLOOKUP(VLOOKUP($B24,'Paring list'!$A:$H,COLUMN(),0),Clubs!$A:$C,3,0)</f>
        <v>Eq14</v>
      </c>
      <c r="E24" s="39" t="str">
        <f>VLOOKUP(VLOOKUP($B24,'Paring list'!$A:$H,COLUMN(),0),Clubs!$A:$C,3,0)</f>
        <v>Eq6</v>
      </c>
      <c r="F24" s="39" t="str">
        <f>VLOOKUP(VLOOKUP($B24,'Paring list'!$A:$H,COLUMN(),0),Clubs!$A:$C,3,0)</f>
        <v>Eq24</v>
      </c>
      <c r="G24" s="39" t="str">
        <f>VLOOKUP(VLOOKUP($B24,'Paring list'!$A:$H,COLUMN(),0),Clubs!$A:$C,3,0)</f>
        <v>Eq22</v>
      </c>
      <c r="H24" s="39" t="str">
        <f>VLOOKUP(VLOOKUP($B24,'Paring list'!$A:$H,COLUMN(),0),Clubs!$A:$C,3,0)</f>
        <v>Eq12</v>
      </c>
      <c r="I24" s="39" t="str">
        <f>VLOOKUP(VLOOKUP($B24,'Paring list'!$A:$J,COLUMN(),0),Clubs!$A:$C,3,0)</f>
        <v>Eq13</v>
      </c>
      <c r="J24" s="39" t="str">
        <f>VLOOKUP(VLOOKUP($B24,'Paring list'!$A:$J,COLUMN(),0),Clubs!$A:$C,3,0)</f>
        <v>Eq5</v>
      </c>
    </row>
    <row r="25" spans="2:10" ht="19.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</row>
    <row r="26" spans="2:10" ht="19.5" customHeight="1" x14ac:dyDescent="0.5">
      <c r="B26" s="97" t="s">
        <v>72</v>
      </c>
      <c r="C26" s="97"/>
      <c r="D26" s="97"/>
      <c r="E26" s="97"/>
      <c r="F26" s="97"/>
      <c r="G26" s="97"/>
      <c r="H26" s="97"/>
      <c r="I26" s="97"/>
      <c r="J26" s="97"/>
    </row>
    <row r="27" spans="2:10" ht="19.5" customHeight="1" x14ac:dyDescent="0.35">
      <c r="B27" s="28" t="s">
        <v>28</v>
      </c>
      <c r="C27" s="25" t="s">
        <v>9</v>
      </c>
      <c r="D27" s="34" t="s">
        <v>10</v>
      </c>
      <c r="E27" s="35" t="s">
        <v>11</v>
      </c>
      <c r="F27" s="27" t="s">
        <v>12</v>
      </c>
      <c r="G27" s="36" t="s">
        <v>13</v>
      </c>
      <c r="H27" s="37" t="s">
        <v>14</v>
      </c>
      <c r="I27" s="26" t="s">
        <v>37</v>
      </c>
      <c r="J27" s="29" t="s">
        <v>38</v>
      </c>
    </row>
    <row r="28" spans="2:10" ht="19.5" customHeight="1" x14ac:dyDescent="0.3">
      <c r="B28" s="39">
        <v>10</v>
      </c>
      <c r="C28" s="39" t="str">
        <f>VLOOKUP(VLOOKUP($B28,'Paring list'!$A:$H,COLUMN(),0),Clubs!$A:$C,3,0)</f>
        <v>Eq15</v>
      </c>
      <c r="D28" s="39" t="str">
        <f>VLOOKUP(VLOOKUP($B28,'Paring list'!$A:$H,COLUMN(),0),Clubs!$A:$C,3,0)</f>
        <v>Eq2</v>
      </c>
      <c r="E28" s="39" t="str">
        <f>VLOOKUP(VLOOKUP($B28,'Paring list'!$A:$H,COLUMN(),0),Clubs!$A:$C,3,0)</f>
        <v>Eq21</v>
      </c>
      <c r="F28" s="39" t="str">
        <f>VLOOKUP(VLOOKUP($B28,'Paring list'!$A:$H,COLUMN(),0),Clubs!$A:$C,3,0)</f>
        <v>Eq10</v>
      </c>
      <c r="G28" s="39" t="str">
        <f>VLOOKUP(VLOOKUP($B28,'Paring list'!$A:$H,COLUMN(),0),Clubs!$A:$C,3,0)</f>
        <v>Eq4</v>
      </c>
      <c r="H28" s="39" t="str">
        <f>VLOOKUP(VLOOKUP($B28,'Paring list'!$A:$H,COLUMN(),0),Clubs!$A:$C,3,0)</f>
        <v>Eq14</v>
      </c>
      <c r="I28" s="39" t="str">
        <f>VLOOKUP(VLOOKUP($B28,'Paring list'!$A:$J,COLUMN(),0),Clubs!$A:$C,3,0)</f>
        <v>Eq23</v>
      </c>
      <c r="J28" s="39" t="str">
        <f>VLOOKUP(VLOOKUP($B28,'Paring list'!$A:$J,COLUMN(),0),Clubs!$A:$C,3,0)</f>
        <v>Eq11</v>
      </c>
    </row>
    <row r="29" spans="2:10" ht="19.5" customHeight="1" x14ac:dyDescent="0.3">
      <c r="B29" s="39"/>
      <c r="C29" s="39"/>
      <c r="D29" s="39"/>
      <c r="E29" s="39"/>
      <c r="F29" s="39"/>
      <c r="G29" s="39"/>
      <c r="H29" s="39"/>
      <c r="I29" s="39"/>
      <c r="J29" s="39"/>
    </row>
    <row r="30" spans="2:10" ht="19.5" customHeight="1" x14ac:dyDescent="0.3">
      <c r="B30" s="40">
        <v>11</v>
      </c>
      <c r="C30" s="40" t="str">
        <f>VLOOKUP(VLOOKUP($B30,'Paring list'!$A:$H,COLUMN(),0),Clubs!$A:$C,3,0)</f>
        <v>Eq20</v>
      </c>
      <c r="D30" s="40" t="str">
        <f>VLOOKUP(VLOOKUP($B30,'Paring list'!$A:$H,COLUMN(),0),Clubs!$A:$C,3,0)</f>
        <v>Eq16</v>
      </c>
      <c r="E30" s="40" t="str">
        <f>VLOOKUP(VLOOKUP($B30,'Paring list'!$A:$H,COLUMN(),0),Clubs!$A:$C,3,0)</f>
        <v>Eq18</v>
      </c>
      <c r="F30" s="40" t="str">
        <f>VLOOKUP(VLOOKUP($B30,'Paring list'!$A:$H,COLUMN(),0),Clubs!$A:$C,3,0)</f>
        <v>Eq12</v>
      </c>
      <c r="G30" s="40" t="str">
        <f>VLOOKUP(VLOOKUP($B30,'Paring list'!$A:$H,COLUMN(),0),Clubs!$A:$C,3,0)</f>
        <v>Eq24</v>
      </c>
      <c r="H30" s="40" t="str">
        <f>VLOOKUP(VLOOKUP($B30,'Paring list'!$A:$H,COLUMN(),0),Clubs!$A:$C,3,0)</f>
        <v>Eq3</v>
      </c>
      <c r="I30" s="40" t="str">
        <f>VLOOKUP(VLOOKUP($B30,'Paring list'!$A:$J,COLUMN(),0),Clubs!$A:$C,3,0)</f>
        <v>Eq5</v>
      </c>
      <c r="J30" s="40" t="str">
        <f>VLOOKUP(VLOOKUP($B30,'Paring list'!$A:$J,COLUMN(),0),Clubs!$A:$C,3,0)</f>
        <v>Eq8</v>
      </c>
    </row>
    <row r="31" spans="2:10" ht="19.5" customHeight="1" x14ac:dyDescent="0.3">
      <c r="B31" s="39"/>
      <c r="C31" s="39"/>
      <c r="D31" s="39"/>
      <c r="E31" s="39"/>
      <c r="F31" s="39"/>
      <c r="G31" s="39"/>
      <c r="H31" s="39"/>
      <c r="I31" s="39"/>
      <c r="J31" s="39"/>
    </row>
    <row r="32" spans="2:10" ht="19.5" customHeight="1" x14ac:dyDescent="0.3">
      <c r="B32" s="39">
        <v>12</v>
      </c>
      <c r="C32" s="39" t="str">
        <f>VLOOKUP(VLOOKUP($B32,'Paring list'!$A:$H,COLUMN(),0),Clubs!$A:$C,3,0)</f>
        <v>Eq13</v>
      </c>
      <c r="D32" s="39" t="str">
        <f>VLOOKUP(VLOOKUP($B32,'Paring list'!$A:$H,COLUMN(),0),Clubs!$A:$C,3,0)</f>
        <v>Eq7</v>
      </c>
      <c r="E32" s="39" t="str">
        <f>VLOOKUP(VLOOKUP($B32,'Paring list'!$A:$H,COLUMN(),0),Clubs!$A:$C,3,0)</f>
        <v>Eq19</v>
      </c>
      <c r="F32" s="39" t="str">
        <f>VLOOKUP(VLOOKUP($B32,'Paring list'!$A:$H,COLUMN(),0),Clubs!$A:$C,3,0)</f>
        <v>Eq1</v>
      </c>
      <c r="G32" s="39" t="str">
        <f>VLOOKUP(VLOOKUP($B32,'Paring list'!$A:$H,COLUMN(),0),Clubs!$A:$C,3,0)</f>
        <v>Eq17</v>
      </c>
      <c r="H32" s="39" t="str">
        <f>VLOOKUP(VLOOKUP($B32,'Paring list'!$A:$H,COLUMN(),0),Clubs!$A:$C,3,0)</f>
        <v>Eq6</v>
      </c>
      <c r="I32" s="39" t="str">
        <f>VLOOKUP(VLOOKUP($B32,'Paring list'!$A:$J,COLUMN(),0),Clubs!$A:$C,3,0)</f>
        <v>Eq9</v>
      </c>
      <c r="J32" s="39" t="str">
        <f>VLOOKUP(VLOOKUP($B32,'Paring list'!$A:$J,COLUMN(),0),Clubs!$A:$C,3,0)</f>
        <v>Eq22</v>
      </c>
    </row>
    <row r="33" spans="2:10" ht="19.5" customHeight="1" x14ac:dyDescent="0.3">
      <c r="B33" s="39"/>
      <c r="C33" s="39"/>
      <c r="D33" s="39"/>
      <c r="E33" s="39"/>
      <c r="F33" s="39"/>
      <c r="G33" s="39"/>
      <c r="H33" s="39"/>
      <c r="I33" s="39"/>
      <c r="J33" s="39"/>
    </row>
    <row r="34" spans="2:10" ht="19.5" customHeight="1" x14ac:dyDescent="0.5">
      <c r="B34" s="97" t="s">
        <v>73</v>
      </c>
      <c r="C34" s="97"/>
      <c r="D34" s="97"/>
      <c r="E34" s="97"/>
      <c r="F34" s="97"/>
      <c r="G34" s="97"/>
      <c r="H34" s="97"/>
      <c r="I34" s="97"/>
      <c r="J34" s="97"/>
    </row>
    <row r="35" spans="2:10" ht="19.5" customHeight="1" x14ac:dyDescent="0.35">
      <c r="B35" s="28" t="s">
        <v>28</v>
      </c>
      <c r="C35" s="25" t="s">
        <v>9</v>
      </c>
      <c r="D35" s="34" t="s">
        <v>10</v>
      </c>
      <c r="E35" s="35" t="s">
        <v>11</v>
      </c>
      <c r="F35" s="27" t="s">
        <v>12</v>
      </c>
      <c r="G35" s="36" t="s">
        <v>13</v>
      </c>
      <c r="H35" s="37" t="s">
        <v>14</v>
      </c>
      <c r="I35" s="26" t="s">
        <v>37</v>
      </c>
      <c r="J35" s="29" t="s">
        <v>38</v>
      </c>
    </row>
    <row r="36" spans="2:10" ht="19.5" customHeight="1" x14ac:dyDescent="0.3">
      <c r="B36" s="39">
        <v>13</v>
      </c>
      <c r="C36" s="39" t="str">
        <f>VLOOKUP(VLOOKUP($B36,'Paring list'!$A:$H,COLUMN(),0),Clubs!$A:$C,3,0)</f>
        <v>Eq11</v>
      </c>
      <c r="D36" s="39" t="str">
        <f>VLOOKUP(VLOOKUP($B36,'Paring list'!$A:$H,COLUMN(),0),Clubs!$A:$C,3,0)</f>
        <v>Eq5</v>
      </c>
      <c r="E36" s="39" t="str">
        <f>VLOOKUP(VLOOKUP($B36,'Paring list'!$A:$H,COLUMN(),0),Clubs!$A:$C,3,0)</f>
        <v>Eq17</v>
      </c>
      <c r="F36" s="39" t="str">
        <f>VLOOKUP(VLOOKUP($B36,'Paring list'!$A:$H,COLUMN(),0),Clubs!$A:$C,3,0)</f>
        <v>Eq8</v>
      </c>
      <c r="G36" s="39" t="str">
        <f>VLOOKUP(VLOOKUP($B36,'Paring list'!$A:$H,COLUMN(),0),Clubs!$A:$C,3,0)</f>
        <v>Eq1</v>
      </c>
      <c r="H36" s="39" t="str">
        <f>VLOOKUP(VLOOKUP($B36,'Paring list'!$A:$H,COLUMN(),0),Clubs!$A:$C,3,0)</f>
        <v>Eq22</v>
      </c>
      <c r="I36" s="39" t="str">
        <f>VLOOKUP(VLOOKUP($B36,'Paring list'!$A:$J,COLUMN(),0),Clubs!$A:$C,3,0)</f>
        <v>Eq9</v>
      </c>
      <c r="J36" s="39" t="str">
        <f>VLOOKUP(VLOOKUP($B36,'Paring list'!$A:$J,COLUMN(),0),Clubs!$A:$C,3,0)</f>
        <v>Eq23</v>
      </c>
    </row>
    <row r="37" spans="2:10" ht="19.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</row>
    <row r="38" spans="2:10" ht="19.5" customHeight="1" x14ac:dyDescent="0.3">
      <c r="B38" s="40">
        <v>14</v>
      </c>
      <c r="C38" s="40" t="str">
        <f>VLOOKUP(VLOOKUP($B38,'Paring list'!$A:$H,COLUMN(),0),Clubs!$A:$C,3,0)</f>
        <v>Eq24</v>
      </c>
      <c r="D38" s="40" t="str">
        <f>VLOOKUP(VLOOKUP($B38,'Paring list'!$A:$H,COLUMN(),0),Clubs!$A:$C,3,0)</f>
        <v>Eq20</v>
      </c>
      <c r="E38" s="40" t="str">
        <f>VLOOKUP(VLOOKUP($B38,'Paring list'!$A:$H,COLUMN(),0),Clubs!$A:$C,3,0)</f>
        <v>Eq2</v>
      </c>
      <c r="F38" s="40" t="str">
        <f>VLOOKUP(VLOOKUP($B38,'Paring list'!$A:$H,COLUMN(),0),Clubs!$A:$C,3,0)</f>
        <v>Eq13</v>
      </c>
      <c r="G38" s="40" t="str">
        <f>VLOOKUP(VLOOKUP($B38,'Paring list'!$A:$H,COLUMN(),0),Clubs!$A:$C,3,0)</f>
        <v>Eq10</v>
      </c>
      <c r="H38" s="40" t="str">
        <f>VLOOKUP(VLOOKUP($B38,'Paring list'!$A:$H,COLUMN(),0),Clubs!$A:$C,3,0)</f>
        <v>Eq3</v>
      </c>
      <c r="I38" s="40" t="str">
        <f>VLOOKUP(VLOOKUP($B38,'Paring list'!$A:$J,COLUMN(),0),Clubs!$A:$C,3,0)</f>
        <v>Eq21</v>
      </c>
      <c r="J38" s="40" t="str">
        <f>VLOOKUP(VLOOKUP($B38,'Paring list'!$A:$J,COLUMN(),0),Clubs!$A:$C,3,0)</f>
        <v>Eq7</v>
      </c>
    </row>
    <row r="39" spans="2:10" ht="19.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</row>
    <row r="40" spans="2:10" ht="19.5" customHeight="1" x14ac:dyDescent="0.3">
      <c r="B40" s="39">
        <v>15</v>
      </c>
      <c r="C40" s="39" t="str">
        <f>VLOOKUP(VLOOKUP($B40,'Paring list'!$A:$H,COLUMN(),0),Clubs!$A:$C,3,0)</f>
        <v>Eq16</v>
      </c>
      <c r="D40" s="39" t="str">
        <f>VLOOKUP(VLOOKUP($B40,'Paring list'!$A:$H,COLUMN(),0),Clubs!$A:$C,3,0)</f>
        <v>Eq15</v>
      </c>
      <c r="E40" s="39" t="str">
        <f>VLOOKUP(VLOOKUP($B40,'Paring list'!$A:$H,COLUMN(),0),Clubs!$A:$C,3,0)</f>
        <v>Eq14</v>
      </c>
      <c r="F40" s="39" t="str">
        <f>VLOOKUP(VLOOKUP($B40,'Paring list'!$A:$H,COLUMN(),0),Clubs!$A:$C,3,0)</f>
        <v>Eq19</v>
      </c>
      <c r="G40" s="39" t="str">
        <f>VLOOKUP(VLOOKUP($B40,'Paring list'!$A:$H,COLUMN(),0),Clubs!$A:$C,3,0)</f>
        <v>Eq18</v>
      </c>
      <c r="H40" s="39" t="str">
        <f>VLOOKUP(VLOOKUP($B40,'Paring list'!$A:$H,COLUMN(),0),Clubs!$A:$C,3,0)</f>
        <v>Eq12</v>
      </c>
      <c r="I40" s="39" t="str">
        <f>VLOOKUP(VLOOKUP($B40,'Paring list'!$A:$J,COLUMN(),0),Clubs!$A:$C,3,0)</f>
        <v>Eq6</v>
      </c>
      <c r="J40" s="39" t="str">
        <f>VLOOKUP(VLOOKUP($B40,'Paring list'!$A:$J,COLUMN(),0),Clubs!$A:$C,3,0)</f>
        <v>Eq4</v>
      </c>
    </row>
    <row r="41" spans="2:10" ht="19.5" customHeight="1" x14ac:dyDescent="0.3">
      <c r="B41" s="39"/>
      <c r="C41" s="39"/>
      <c r="D41" s="39"/>
      <c r="E41" s="39"/>
      <c r="F41" s="39"/>
      <c r="G41" s="39"/>
      <c r="H41" s="39"/>
      <c r="I41" s="39"/>
      <c r="J41" s="39"/>
    </row>
    <row r="42" spans="2:10" ht="19.5" customHeight="1" x14ac:dyDescent="0.5">
      <c r="B42" s="97" t="s">
        <v>74</v>
      </c>
      <c r="C42" s="97"/>
      <c r="D42" s="97"/>
      <c r="E42" s="97"/>
      <c r="F42" s="97"/>
      <c r="G42" s="97"/>
      <c r="H42" s="97"/>
      <c r="I42" s="97"/>
      <c r="J42" s="97"/>
    </row>
    <row r="43" spans="2:10" ht="19.5" customHeight="1" x14ac:dyDescent="0.35">
      <c r="B43" s="28" t="s">
        <v>28</v>
      </c>
      <c r="C43" s="25" t="s">
        <v>9</v>
      </c>
      <c r="D43" s="34" t="s">
        <v>10</v>
      </c>
      <c r="E43" s="35" t="s">
        <v>11</v>
      </c>
      <c r="F43" s="27" t="s">
        <v>12</v>
      </c>
      <c r="G43" s="36" t="s">
        <v>13</v>
      </c>
      <c r="H43" s="37" t="s">
        <v>14</v>
      </c>
      <c r="I43" s="26" t="s">
        <v>37</v>
      </c>
      <c r="J43" s="29" t="s">
        <v>38</v>
      </c>
    </row>
    <row r="44" spans="2:10" ht="19.5" customHeight="1" x14ac:dyDescent="0.3">
      <c r="B44" s="39">
        <v>16</v>
      </c>
      <c r="C44" s="39" t="str">
        <f>VLOOKUP(VLOOKUP($B44,'Paring list'!$A:$H,COLUMN(),0),Clubs!$A:$C,3,0)</f>
        <v>Eq6</v>
      </c>
      <c r="D44" s="39" t="str">
        <f>VLOOKUP(VLOOKUP($B44,'Paring list'!$A:$H,COLUMN(),0),Clubs!$A:$C,3,0)</f>
        <v>Eq11</v>
      </c>
      <c r="E44" s="39" t="str">
        <f>VLOOKUP(VLOOKUP($B44,'Paring list'!$A:$H,COLUMN(),0),Clubs!$A:$C,3,0)</f>
        <v>Eq7</v>
      </c>
      <c r="F44" s="39" t="str">
        <f>VLOOKUP(VLOOKUP($B44,'Paring list'!$A:$H,COLUMN(),0),Clubs!$A:$C,3,0)</f>
        <v>Eq14</v>
      </c>
      <c r="G44" s="39" t="str">
        <f>VLOOKUP(VLOOKUP($B44,'Paring list'!$A:$H,COLUMN(),0),Clubs!$A:$C,3,0)</f>
        <v>Eq20</v>
      </c>
      <c r="H44" s="39" t="str">
        <f>VLOOKUP(VLOOKUP($B44,'Paring list'!$A:$H,COLUMN(),0),Clubs!$A:$C,3,0)</f>
        <v>Eq16</v>
      </c>
      <c r="I44" s="39" t="str">
        <f>VLOOKUP(VLOOKUP($B44,'Paring list'!$A:$J,COLUMN(),0),Clubs!$A:$C,3,0)</f>
        <v>Eq24</v>
      </c>
      <c r="J44" s="39" t="str">
        <f>VLOOKUP(VLOOKUP($B44,'Paring list'!$A:$J,COLUMN(),0),Clubs!$A:$C,3,0)</f>
        <v>Eq9</v>
      </c>
    </row>
    <row r="45" spans="2:10" ht="19.5" customHeight="1" x14ac:dyDescent="0.3">
      <c r="B45" s="39"/>
      <c r="C45" s="39"/>
      <c r="D45" s="39"/>
      <c r="E45" s="39"/>
      <c r="F45" s="39"/>
      <c r="G45" s="39"/>
      <c r="H45" s="39"/>
      <c r="I45" s="39"/>
      <c r="J45" s="39"/>
    </row>
    <row r="46" spans="2:10" ht="19.5" customHeight="1" x14ac:dyDescent="0.3">
      <c r="B46" s="40">
        <v>17</v>
      </c>
      <c r="C46" s="40" t="str">
        <f>VLOOKUP(VLOOKUP($B46,'Paring list'!$A:$H,COLUMN(),0),Clubs!$A:$C,3,0)</f>
        <v>Eq15</v>
      </c>
      <c r="D46" s="40" t="str">
        <f>VLOOKUP(VLOOKUP($B46,'Paring list'!$A:$H,COLUMN(),0),Clubs!$A:$C,3,0)</f>
        <v>Eq22</v>
      </c>
      <c r="E46" s="40" t="str">
        <f>VLOOKUP(VLOOKUP($B46,'Paring list'!$A:$H,COLUMN(),0),Clubs!$A:$C,3,0)</f>
        <v>Eq13</v>
      </c>
      <c r="F46" s="40" t="str">
        <f>VLOOKUP(VLOOKUP($B46,'Paring list'!$A:$H,COLUMN(),0),Clubs!$A:$C,3,0)</f>
        <v>Eq23</v>
      </c>
      <c r="G46" s="40" t="str">
        <f>VLOOKUP(VLOOKUP($B46,'Paring list'!$A:$H,COLUMN(),0),Clubs!$A:$C,3,0)</f>
        <v>Eq8</v>
      </c>
      <c r="H46" s="40" t="str">
        <f>VLOOKUP(VLOOKUP($B46,'Paring list'!$A:$H,COLUMN(),0),Clubs!$A:$C,3,0)</f>
        <v>Eq18</v>
      </c>
      <c r="I46" s="40" t="str">
        <f>VLOOKUP(VLOOKUP($B46,'Paring list'!$A:$J,COLUMN(),0),Clubs!$A:$C,3,0)</f>
        <v>Eq4</v>
      </c>
      <c r="J46" s="40" t="str">
        <f>VLOOKUP(VLOOKUP($B46,'Paring list'!$A:$J,COLUMN(),0),Clubs!$A:$C,3,0)</f>
        <v>Eq3</v>
      </c>
    </row>
    <row r="47" spans="2:10" ht="19.5" customHeight="1" x14ac:dyDescent="0.3">
      <c r="B47" s="39"/>
      <c r="C47" s="39"/>
      <c r="D47" s="39"/>
      <c r="E47" s="39"/>
      <c r="F47" s="39"/>
      <c r="G47" s="39"/>
      <c r="H47" s="39"/>
      <c r="I47" s="39"/>
      <c r="J47" s="39"/>
    </row>
    <row r="48" spans="2:10" ht="19.8" customHeight="1" x14ac:dyDescent="0.3">
      <c r="B48" s="39">
        <v>18</v>
      </c>
      <c r="C48" s="39" t="str">
        <f>VLOOKUP(VLOOKUP($B48,'Paring list'!$A:$H,COLUMN(),0),Clubs!$A:$C,3,0)</f>
        <v>Eq12</v>
      </c>
      <c r="D48" s="39" t="str">
        <f>VLOOKUP(VLOOKUP($B48,'Paring list'!$A:$H,COLUMN(),0),Clubs!$A:$C,3,0)</f>
        <v>Eq10</v>
      </c>
      <c r="E48" s="39" t="str">
        <f>VLOOKUP(VLOOKUP($B48,'Paring list'!$A:$H,COLUMN(),0),Clubs!$A:$C,3,0)</f>
        <v>Eq5</v>
      </c>
      <c r="F48" s="39" t="str">
        <f>VLOOKUP(VLOOKUP($B48,'Paring list'!$A:$H,COLUMN(),0),Clubs!$A:$C,3,0)</f>
        <v>Eq2</v>
      </c>
      <c r="G48" s="39" t="str">
        <f>VLOOKUP(VLOOKUP($B48,'Paring list'!$A:$H,COLUMN(),0),Clubs!$A:$C,3,0)</f>
        <v>Eq19</v>
      </c>
      <c r="H48" s="39" t="str">
        <f>VLOOKUP(VLOOKUP($B48,'Paring list'!$A:$H,COLUMN(),0),Clubs!$A:$C,3,0)</f>
        <v>Eq1</v>
      </c>
      <c r="I48" s="39" t="str">
        <f>VLOOKUP(VLOOKUP($B48,'Paring list'!$A:$J,COLUMN(),0),Clubs!$A:$C,3,0)</f>
        <v>Eq17</v>
      </c>
      <c r="J48" s="39" t="str">
        <f>VLOOKUP(VLOOKUP($B48,'Paring list'!$A:$J,COLUMN(),0),Clubs!$A:$C,3,0)</f>
        <v>Eq21</v>
      </c>
    </row>
    <row r="49" spans="2:10" ht="19.8" customHeight="1" x14ac:dyDescent="0.3">
      <c r="B49" s="39"/>
      <c r="C49" s="39"/>
      <c r="D49" s="39"/>
      <c r="E49" s="39"/>
      <c r="F49" s="39"/>
      <c r="G49" s="39"/>
      <c r="H49" s="39"/>
      <c r="I49" s="39"/>
      <c r="J49" s="39"/>
    </row>
    <row r="50" spans="2:10" ht="19.8" customHeight="1" x14ac:dyDescent="0.5">
      <c r="B50" s="97" t="s">
        <v>75</v>
      </c>
      <c r="C50" s="97"/>
      <c r="D50" s="97"/>
      <c r="E50" s="97"/>
      <c r="F50" s="97"/>
      <c r="G50" s="97"/>
      <c r="H50" s="97"/>
      <c r="I50" s="97"/>
      <c r="J50" s="97"/>
    </row>
    <row r="51" spans="2:10" ht="19.8" customHeight="1" x14ac:dyDescent="0.35">
      <c r="B51" s="28" t="s">
        <v>28</v>
      </c>
      <c r="C51" s="25" t="s">
        <v>9</v>
      </c>
      <c r="D51" s="34" t="s">
        <v>10</v>
      </c>
      <c r="E51" s="35" t="s">
        <v>11</v>
      </c>
      <c r="F51" s="27" t="s">
        <v>12</v>
      </c>
      <c r="G51" s="36" t="s">
        <v>13</v>
      </c>
      <c r="H51" s="37" t="s">
        <v>14</v>
      </c>
      <c r="I51" s="26" t="s">
        <v>37</v>
      </c>
      <c r="J51" s="29" t="s">
        <v>38</v>
      </c>
    </row>
    <row r="52" spans="2:10" ht="19.5" customHeight="1" x14ac:dyDescent="0.3">
      <c r="B52" s="39">
        <v>19</v>
      </c>
      <c r="C52" s="39" t="str">
        <f>VLOOKUP(VLOOKUP($B52,'Paring list'!$A:$H,COLUMN(),0),Clubs!$A:$C,3,0)</f>
        <v>Eq3</v>
      </c>
      <c r="D52" s="39" t="str">
        <f>VLOOKUP(VLOOKUP($B52,'Paring list'!$A:$H,COLUMN(),0),Clubs!$A:$C,3,0)</f>
        <v>Eq8</v>
      </c>
      <c r="E52" s="39" t="str">
        <f>VLOOKUP(VLOOKUP($B52,'Paring list'!$A:$H,COLUMN(),0),Clubs!$A:$C,3,0)</f>
        <v>Eq22</v>
      </c>
      <c r="F52" s="39" t="str">
        <f>VLOOKUP(VLOOKUP($B52,'Paring list'!$A:$H,COLUMN(),0),Clubs!$A:$C,3,0)</f>
        <v>Eq2</v>
      </c>
      <c r="G52" s="39" t="str">
        <f>VLOOKUP(VLOOKUP($B52,'Paring list'!$A:$H,COLUMN(),0),Clubs!$A:$C,3,0)</f>
        <v>Eq24</v>
      </c>
      <c r="H52" s="39" t="str">
        <f>VLOOKUP(VLOOKUP($B52,'Paring list'!$A:$H,COLUMN(),0),Clubs!$A:$C,3,0)</f>
        <v>Eq19</v>
      </c>
      <c r="I52" s="39" t="str">
        <f>VLOOKUP(VLOOKUP($B52,'Paring list'!$A:$J,COLUMN(),0),Clubs!$A:$C,3,0)</f>
        <v>Eq14</v>
      </c>
      <c r="J52" s="39" t="str">
        <f>VLOOKUP(VLOOKUP($B52,'Paring list'!$A:$J,COLUMN(),0),Clubs!$A:$C,3,0)</f>
        <v>Eq17</v>
      </c>
    </row>
    <row r="53" spans="2:10" ht="19.5" customHeight="1" x14ac:dyDescent="0.3">
      <c r="B53" s="39"/>
      <c r="C53" s="39"/>
      <c r="D53" s="39"/>
      <c r="E53" s="39"/>
      <c r="F53" s="39"/>
      <c r="G53" s="39"/>
      <c r="H53" s="39"/>
      <c r="I53" s="39"/>
      <c r="J53" s="39"/>
    </row>
    <row r="54" spans="2:10" ht="19.5" customHeight="1" x14ac:dyDescent="0.3">
      <c r="B54" s="40">
        <v>20</v>
      </c>
      <c r="C54" s="40" t="str">
        <f>VLOOKUP(VLOOKUP($B54,'Paring list'!$A:$H,COLUMN(),0),Clubs!$A:$C,3,0)</f>
        <v>Eq16</v>
      </c>
      <c r="D54" s="40" t="str">
        <f>VLOOKUP(VLOOKUP($B54,'Paring list'!$A:$H,COLUMN(),0),Clubs!$A:$C,3,0)</f>
        <v>Eq13</v>
      </c>
      <c r="E54" s="40" t="str">
        <f>VLOOKUP(VLOOKUP($B54,'Paring list'!$A:$H,COLUMN(),0),Clubs!$A:$C,3,0)</f>
        <v>Eq6</v>
      </c>
      <c r="F54" s="40" t="str">
        <f>VLOOKUP(VLOOKUP($B54,'Paring list'!$A:$H,COLUMN(),0),Clubs!$A:$C,3,0)</f>
        <v>Eq18</v>
      </c>
      <c r="G54" s="40" t="str">
        <f>VLOOKUP(VLOOKUP($B54,'Paring list'!$A:$H,COLUMN(),0),Clubs!$A:$C,3,0)</f>
        <v>Eq11</v>
      </c>
      <c r="H54" s="40" t="str">
        <f>VLOOKUP(VLOOKUP($B54,'Paring list'!$A:$H,COLUMN(),0),Clubs!$A:$C,3,0)</f>
        <v>Eq23</v>
      </c>
      <c r="I54" s="40" t="str">
        <f>VLOOKUP(VLOOKUP($B54,'Paring list'!$A:$J,COLUMN(),0),Clubs!$A:$C,3,0)</f>
        <v>Eq1</v>
      </c>
      <c r="J54" s="40" t="str">
        <f>VLOOKUP(VLOOKUP($B54,'Paring list'!$A:$J,COLUMN(),0),Clubs!$A:$C,3,0)</f>
        <v>Eq10</v>
      </c>
    </row>
    <row r="55" spans="2:10" ht="19.5" customHeight="1" x14ac:dyDescent="0.3">
      <c r="B55" s="39"/>
      <c r="C55" s="39"/>
      <c r="D55" s="39"/>
      <c r="E55" s="39"/>
      <c r="F55" s="39"/>
      <c r="G55" s="39"/>
      <c r="H55" s="39"/>
      <c r="I55" s="39"/>
      <c r="J55" s="39"/>
    </row>
    <row r="56" spans="2:10" ht="19.5" customHeight="1" x14ac:dyDescent="0.3">
      <c r="B56" s="39">
        <v>21</v>
      </c>
      <c r="C56" s="39" t="str">
        <f>VLOOKUP(VLOOKUP($B56,'Paring list'!$A:$H,COLUMN(),0),Clubs!$A:$C,3,0)</f>
        <v>Eq21</v>
      </c>
      <c r="D56" s="39" t="str">
        <f>VLOOKUP(VLOOKUP($B56,'Paring list'!$A:$H,COLUMN(),0),Clubs!$A:$C,3,0)</f>
        <v>Eq12</v>
      </c>
      <c r="E56" s="39" t="str">
        <f>VLOOKUP(VLOOKUP($B56,'Paring list'!$A:$H,COLUMN(),0),Clubs!$A:$C,3,0)</f>
        <v>Eq20</v>
      </c>
      <c r="F56" s="39" t="str">
        <f>VLOOKUP(VLOOKUP($B56,'Paring list'!$A:$H,COLUMN(),0),Clubs!$A:$C,3,0)</f>
        <v>Eq9</v>
      </c>
      <c r="G56" s="39" t="str">
        <f>VLOOKUP(VLOOKUP($B56,'Paring list'!$A:$H,COLUMN(),0),Clubs!$A:$C,3,0)</f>
        <v>Eq7</v>
      </c>
      <c r="H56" s="39" t="str">
        <f>VLOOKUP(VLOOKUP($B56,'Paring list'!$A:$H,COLUMN(),0),Clubs!$A:$C,3,0)</f>
        <v>Eq15</v>
      </c>
      <c r="I56" s="39" t="str">
        <f>VLOOKUP(VLOOKUP($B56,'Paring list'!$A:$J,COLUMN(),0),Clubs!$A:$C,3,0)</f>
        <v>Eq5</v>
      </c>
      <c r="J56" s="39" t="str">
        <f>VLOOKUP(VLOOKUP($B56,'Paring list'!$A:$J,COLUMN(),0),Clubs!$A:$C,3,0)</f>
        <v>Eq4</v>
      </c>
    </row>
    <row r="57" spans="2:10" ht="19.5" customHeight="1" x14ac:dyDescent="0.3">
      <c r="B57" s="39"/>
      <c r="C57" s="39"/>
      <c r="D57" s="39"/>
      <c r="E57" s="39"/>
      <c r="F57" s="39"/>
      <c r="G57" s="39"/>
      <c r="H57" s="39"/>
      <c r="I57" s="39"/>
      <c r="J57" s="39"/>
    </row>
    <row r="58" spans="2:10" ht="19.5" customHeight="1" x14ac:dyDescent="0.5">
      <c r="B58" s="97" t="s">
        <v>76</v>
      </c>
      <c r="C58" s="97"/>
      <c r="D58" s="97"/>
      <c r="E58" s="97"/>
      <c r="F58" s="97"/>
      <c r="G58" s="97"/>
      <c r="H58" s="97"/>
      <c r="I58" s="97"/>
      <c r="J58" s="97"/>
    </row>
    <row r="59" spans="2:10" ht="19.5" customHeight="1" x14ac:dyDescent="0.35">
      <c r="B59" s="28" t="s">
        <v>28</v>
      </c>
      <c r="C59" s="25" t="s">
        <v>9</v>
      </c>
      <c r="D59" s="34" t="s">
        <v>10</v>
      </c>
      <c r="E59" s="35" t="s">
        <v>11</v>
      </c>
      <c r="F59" s="27" t="s">
        <v>12</v>
      </c>
      <c r="G59" s="36" t="s">
        <v>13</v>
      </c>
      <c r="H59" s="37" t="s">
        <v>14</v>
      </c>
      <c r="I59" s="26" t="s">
        <v>37</v>
      </c>
      <c r="J59" s="29" t="s">
        <v>38</v>
      </c>
    </row>
    <row r="60" spans="2:10" ht="19.5" customHeight="1" x14ac:dyDescent="0.3">
      <c r="B60" s="39">
        <v>22</v>
      </c>
      <c r="C60" s="39" t="str">
        <f>VLOOKUP(VLOOKUP($B60,'Paring list'!$A:$H,COLUMN(),0),Clubs!$A:$C,3,0)</f>
        <v>Eq24</v>
      </c>
      <c r="D60" s="39" t="str">
        <f>VLOOKUP(VLOOKUP($B60,'Paring list'!$A:$H,COLUMN(),0),Clubs!$A:$C,3,0)</f>
        <v>Eq6</v>
      </c>
      <c r="E60" s="39" t="str">
        <f>VLOOKUP(VLOOKUP($B60,'Paring list'!$A:$H,COLUMN(),0),Clubs!$A:$C,3,0)</f>
        <v>Eq15</v>
      </c>
      <c r="F60" s="39" t="str">
        <f>VLOOKUP(VLOOKUP($B60,'Paring list'!$A:$H,COLUMN(),0),Clubs!$A:$C,3,0)</f>
        <v>Eq8</v>
      </c>
      <c r="G60" s="39" t="str">
        <f>VLOOKUP(VLOOKUP($B60,'Paring list'!$A:$H,COLUMN(),0),Clubs!$A:$C,3,0)</f>
        <v>Eq2</v>
      </c>
      <c r="H60" s="39" t="str">
        <f>VLOOKUP(VLOOKUP($B60,'Paring list'!$A:$H,COLUMN(),0),Clubs!$A:$C,3,0)</f>
        <v>Eq21</v>
      </c>
      <c r="I60" s="39" t="str">
        <f>VLOOKUP(VLOOKUP($B60,'Paring list'!$A:$J,COLUMN(),0),Clubs!$A:$C,3,0)</f>
        <v>Eq7</v>
      </c>
      <c r="J60" s="39" t="str">
        <f>VLOOKUP(VLOOKUP($B60,'Paring list'!$A:$J,COLUMN(),0),Clubs!$A:$C,3,0)</f>
        <v>Eq1</v>
      </c>
    </row>
    <row r="61" spans="2:10" ht="19.5" customHeight="1" x14ac:dyDescent="0.3">
      <c r="B61" s="39"/>
      <c r="C61" s="39"/>
      <c r="D61" s="39"/>
      <c r="E61" s="39"/>
      <c r="F61" s="39"/>
      <c r="G61" s="39"/>
      <c r="H61" s="39"/>
      <c r="I61" s="39"/>
      <c r="J61" s="39"/>
    </row>
    <row r="62" spans="2:10" ht="19.5" customHeight="1" x14ac:dyDescent="0.3">
      <c r="B62" s="40">
        <v>23</v>
      </c>
      <c r="C62" s="40" t="str">
        <f>VLOOKUP(VLOOKUP($B62,'Paring list'!$A:$H,COLUMN(),0),Clubs!$A:$C,3,0)</f>
        <v>Eq13</v>
      </c>
      <c r="D62" s="40" t="str">
        <f>VLOOKUP(VLOOKUP($B62,'Paring list'!$A:$H,COLUMN(),0),Clubs!$A:$C,3,0)</f>
        <v>Eq11</v>
      </c>
      <c r="E62" s="40" t="str">
        <f>VLOOKUP(VLOOKUP($B62,'Paring list'!$A:$H,COLUMN(),0),Clubs!$A:$C,3,0)</f>
        <v>Eq5</v>
      </c>
      <c r="F62" s="40" t="str">
        <f>VLOOKUP(VLOOKUP($B62,'Paring list'!$A:$H,COLUMN(),0),Clubs!$A:$C,3,0)</f>
        <v>Eq20</v>
      </c>
      <c r="G62" s="40" t="str">
        <f>VLOOKUP(VLOOKUP($B62,'Paring list'!$A:$H,COLUMN(),0),Clubs!$A:$C,3,0)</f>
        <v>Eq4</v>
      </c>
      <c r="H62" s="40" t="str">
        <f>VLOOKUP(VLOOKUP($B62,'Paring list'!$A:$H,COLUMN(),0),Clubs!$A:$C,3,0)</f>
        <v>Eq17</v>
      </c>
      <c r="I62" s="40" t="str">
        <f>VLOOKUP(VLOOKUP($B62,'Paring list'!$A:$J,COLUMN(),0),Clubs!$A:$C,3,0)</f>
        <v>Eq18</v>
      </c>
      <c r="J62" s="40" t="str">
        <f>VLOOKUP(VLOOKUP($B62,'Paring list'!$A:$J,COLUMN(),0),Clubs!$A:$C,3,0)</f>
        <v>Eq14</v>
      </c>
    </row>
    <row r="63" spans="2:10" ht="19.5" customHeight="1" x14ac:dyDescent="0.3">
      <c r="B63" s="39"/>
      <c r="C63" s="39"/>
      <c r="D63" s="39"/>
      <c r="E63" s="39"/>
      <c r="F63" s="39"/>
      <c r="G63" s="39"/>
      <c r="H63" s="39"/>
      <c r="I63" s="39"/>
      <c r="J63" s="39"/>
    </row>
    <row r="64" spans="2:10" ht="19.5" customHeight="1" x14ac:dyDescent="0.3">
      <c r="B64" s="39">
        <v>24</v>
      </c>
      <c r="C64" s="39" t="str">
        <f>VLOOKUP(VLOOKUP($B64,'Paring list'!$A:$H,COLUMN(),0),Clubs!$A:$C,3,0)</f>
        <v>Eq9</v>
      </c>
      <c r="D64" s="39" t="str">
        <f>VLOOKUP(VLOOKUP($B64,'Paring list'!$A:$H,COLUMN(),0),Clubs!$A:$C,3,0)</f>
        <v>Eq3</v>
      </c>
      <c r="E64" s="39" t="str">
        <f>VLOOKUP(VLOOKUP($B64,'Paring list'!$A:$H,COLUMN(),0),Clubs!$A:$C,3,0)</f>
        <v>Eq12</v>
      </c>
      <c r="F64" s="39" t="str">
        <f>VLOOKUP(VLOOKUP($B64,'Paring list'!$A:$H,COLUMN(),0),Clubs!$A:$C,3,0)</f>
        <v>Eq10</v>
      </c>
      <c r="G64" s="39" t="str">
        <f>VLOOKUP(VLOOKUP($B64,'Paring list'!$A:$H,COLUMN(),0),Clubs!$A:$C,3,0)</f>
        <v>Eq23</v>
      </c>
      <c r="H64" s="39" t="str">
        <f>VLOOKUP(VLOOKUP($B64,'Paring list'!$A:$H,COLUMN(),0),Clubs!$A:$C,3,0)</f>
        <v>Eq22</v>
      </c>
      <c r="I64" s="39" t="str">
        <f>VLOOKUP(VLOOKUP($B64,'Paring list'!$A:$J,COLUMN(),0),Clubs!$A:$C,3,0)</f>
        <v>Eq16</v>
      </c>
      <c r="J64" s="39" t="str">
        <f>VLOOKUP(VLOOKUP($B64,'Paring list'!$A:$J,COLUMN(),0),Clubs!$A:$C,3,0)</f>
        <v>Eq19</v>
      </c>
    </row>
    <row r="65" spans="2:10" ht="19.5" customHeight="1" x14ac:dyDescent="0.3">
      <c r="B65" s="39"/>
      <c r="C65" s="39"/>
      <c r="D65" s="39"/>
      <c r="E65" s="39"/>
      <c r="F65" s="39"/>
      <c r="G65" s="39"/>
      <c r="H65" s="39"/>
      <c r="I65" s="39"/>
      <c r="J65" s="39"/>
    </row>
    <row r="66" spans="2:10" ht="19.5" customHeight="1" x14ac:dyDescent="0.5">
      <c r="B66" s="97" t="s">
        <v>77</v>
      </c>
      <c r="C66" s="97"/>
      <c r="D66" s="97"/>
      <c r="E66" s="97"/>
      <c r="F66" s="97"/>
      <c r="G66" s="97"/>
      <c r="H66" s="97"/>
      <c r="I66" s="97"/>
      <c r="J66" s="97"/>
    </row>
    <row r="67" spans="2:10" ht="19.5" customHeight="1" x14ac:dyDescent="0.35">
      <c r="B67" s="28" t="s">
        <v>28</v>
      </c>
      <c r="C67" s="25" t="s">
        <v>9</v>
      </c>
      <c r="D67" s="34" t="s">
        <v>10</v>
      </c>
      <c r="E67" s="35" t="s">
        <v>11</v>
      </c>
      <c r="F67" s="27" t="s">
        <v>12</v>
      </c>
      <c r="G67" s="36" t="s">
        <v>13</v>
      </c>
      <c r="H67" s="37" t="s">
        <v>14</v>
      </c>
      <c r="I67" s="26" t="s">
        <v>37</v>
      </c>
      <c r="J67" s="29" t="s">
        <v>38</v>
      </c>
    </row>
    <row r="68" spans="2:10" ht="19.5" customHeight="1" x14ac:dyDescent="0.3">
      <c r="B68" s="39">
        <v>25</v>
      </c>
      <c r="C68" s="39" t="str">
        <f>VLOOKUP(VLOOKUP($B68,'Paring list'!$A:$H,COLUMN(),0),Clubs!$A:$C,3,0)</f>
        <v>Eq1</v>
      </c>
      <c r="D68" s="39" t="str">
        <f>VLOOKUP(VLOOKUP($B68,'Paring list'!$A:$H,COLUMN(),0),Clubs!$A:$C,3,0)</f>
        <v>Eq14</v>
      </c>
      <c r="E68" s="39" t="str">
        <f>VLOOKUP(VLOOKUP($B68,'Paring list'!$A:$H,COLUMN(),0),Clubs!$A:$C,3,0)</f>
        <v>Eq18</v>
      </c>
      <c r="F68" s="39" t="str">
        <f>VLOOKUP(VLOOKUP($B68,'Paring list'!$A:$H,COLUMN(),0),Clubs!$A:$C,3,0)</f>
        <v>Eq7</v>
      </c>
      <c r="G68" s="39" t="str">
        <f>VLOOKUP(VLOOKUP($B68,'Paring list'!$A:$H,COLUMN(),0),Clubs!$A:$C,3,0)</f>
        <v>Eq12</v>
      </c>
      <c r="H68" s="39" t="str">
        <f>VLOOKUP(VLOOKUP($B68,'Paring list'!$A:$H,COLUMN(),0),Clubs!$A:$C,3,0)</f>
        <v>Eq22</v>
      </c>
      <c r="I68" s="39" t="str">
        <f>VLOOKUP(VLOOKUP($B68,'Paring list'!$A:$J,COLUMN(),0),Clubs!$A:$C,3,0)</f>
        <v>Eq10</v>
      </c>
      <c r="J68" s="39" t="str">
        <f>VLOOKUP(VLOOKUP($B68,'Paring list'!$A:$J,COLUMN(),0),Clubs!$A:$C,3,0)</f>
        <v>Eq4</v>
      </c>
    </row>
    <row r="69" spans="2:10" ht="16.8" customHeight="1" x14ac:dyDescent="0.3">
      <c r="B69" s="39"/>
      <c r="C69" s="39"/>
      <c r="D69" s="39"/>
      <c r="E69" s="39"/>
      <c r="F69" s="39"/>
      <c r="G69" s="39"/>
      <c r="H69" s="39"/>
      <c r="I69" s="39"/>
      <c r="J69" s="39"/>
    </row>
    <row r="70" spans="2:10" ht="19.5" customHeight="1" x14ac:dyDescent="0.3">
      <c r="B70" s="40">
        <v>26</v>
      </c>
      <c r="C70" s="40" t="str">
        <f>VLOOKUP(VLOOKUP($B70,'Paring list'!$A:$H,COLUMN(),0),Clubs!$A:$C,3,0)</f>
        <v>Eq19</v>
      </c>
      <c r="D70" s="40" t="str">
        <f>VLOOKUP(VLOOKUP($B70,'Paring list'!$A:$H,COLUMN(),0),Clubs!$A:$C,3,0)</f>
        <v>Eq13</v>
      </c>
      <c r="E70" s="40" t="str">
        <f>VLOOKUP(VLOOKUP($B70,'Paring list'!$A:$H,COLUMN(),0),Clubs!$A:$C,3,0)</f>
        <v>Eq3</v>
      </c>
      <c r="F70" s="40" t="str">
        <f>VLOOKUP(VLOOKUP($B70,'Paring list'!$A:$H,COLUMN(),0),Clubs!$A:$C,3,0)</f>
        <v>Eq15</v>
      </c>
      <c r="G70" s="40" t="str">
        <f>VLOOKUP(VLOOKUP($B70,'Paring list'!$A:$H,COLUMN(),0),Clubs!$A:$C,3,0)</f>
        <v>Eq21</v>
      </c>
      <c r="H70" s="40" t="str">
        <f>VLOOKUP(VLOOKUP($B70,'Paring list'!$A:$H,COLUMN(),0),Clubs!$A:$C,3,0)</f>
        <v>Eq11</v>
      </c>
      <c r="I70" s="40" t="str">
        <f>VLOOKUP(VLOOKUP($B70,'Paring list'!$A:$J,COLUMN(),0),Clubs!$A:$C,3,0)</f>
        <v>Eq9</v>
      </c>
      <c r="J70" s="40" t="str">
        <f>VLOOKUP(VLOOKUP($B70,'Paring list'!$A:$J,COLUMN(),0),Clubs!$A:$C,3,0)</f>
        <v>Eq24</v>
      </c>
    </row>
    <row r="71" spans="2:10" ht="19.5" customHeight="1" x14ac:dyDescent="0.3">
      <c r="B71" s="39"/>
      <c r="C71" s="39"/>
      <c r="D71" s="39"/>
      <c r="E71" s="39"/>
      <c r="F71" s="39"/>
      <c r="G71" s="39"/>
      <c r="H71" s="39"/>
      <c r="I71" s="39"/>
      <c r="J71" s="39"/>
    </row>
    <row r="72" spans="2:10" ht="19.5" customHeight="1" x14ac:dyDescent="0.3">
      <c r="B72" s="39">
        <v>27</v>
      </c>
      <c r="C72" s="39" t="str">
        <f>VLOOKUP(VLOOKUP($B72,'Paring list'!$A:$H,COLUMN(),0),Clubs!$A:$C,3,0)</f>
        <v>Eq23</v>
      </c>
      <c r="D72" s="39" t="str">
        <f>VLOOKUP(VLOOKUP($B72,'Paring list'!$A:$H,COLUMN(),0),Clubs!$A:$C,3,0)</f>
        <v>Eq20</v>
      </c>
      <c r="E72" s="39" t="str">
        <f>VLOOKUP(VLOOKUP($B72,'Paring list'!$A:$H,COLUMN(),0),Clubs!$A:$C,3,0)</f>
        <v>Eq17</v>
      </c>
      <c r="F72" s="39" t="str">
        <f>VLOOKUP(VLOOKUP($B72,'Paring list'!$A:$H,COLUMN(),0),Clubs!$A:$C,3,0)</f>
        <v>Eq6</v>
      </c>
      <c r="G72" s="39" t="str">
        <f>VLOOKUP(VLOOKUP($B72,'Paring list'!$A:$H,COLUMN(),0),Clubs!$A:$C,3,0)</f>
        <v>Eq8</v>
      </c>
      <c r="H72" s="39" t="str">
        <f>VLOOKUP(VLOOKUP($B72,'Paring list'!$A:$H,COLUMN(),0),Clubs!$A:$C,3,0)</f>
        <v>Eq5</v>
      </c>
      <c r="I72" s="39" t="str">
        <f>VLOOKUP(VLOOKUP($B72,'Paring list'!$A:$J,COLUMN(),0),Clubs!$A:$C,3,0)</f>
        <v>Eq2</v>
      </c>
      <c r="J72" s="39" t="str">
        <f>VLOOKUP(VLOOKUP($B72,'Paring list'!$A:$J,COLUMN(),0),Clubs!$A:$C,3,0)</f>
        <v>Eq16</v>
      </c>
    </row>
    <row r="73" spans="2:10" ht="19.5" customHeight="1" x14ac:dyDescent="0.3">
      <c r="B73" s="39"/>
      <c r="C73" s="39"/>
      <c r="D73" s="39"/>
      <c r="E73" s="39"/>
      <c r="F73" s="39"/>
      <c r="G73" s="39"/>
      <c r="H73" s="39"/>
      <c r="I73" s="39"/>
      <c r="J73" s="39"/>
    </row>
    <row r="74" spans="2:10" ht="19.5" customHeight="1" x14ac:dyDescent="0.5">
      <c r="B74" s="97" t="s">
        <v>78</v>
      </c>
      <c r="C74" s="97"/>
      <c r="D74" s="97"/>
      <c r="E74" s="97"/>
      <c r="F74" s="97"/>
      <c r="G74" s="97"/>
      <c r="H74" s="97"/>
      <c r="I74" s="97"/>
      <c r="J74" s="97"/>
    </row>
    <row r="75" spans="2:10" ht="19.5" customHeight="1" x14ac:dyDescent="0.35">
      <c r="B75" s="28" t="s">
        <v>28</v>
      </c>
      <c r="C75" s="25" t="s">
        <v>9</v>
      </c>
      <c r="D75" s="34" t="s">
        <v>10</v>
      </c>
      <c r="E75" s="35" t="s">
        <v>11</v>
      </c>
      <c r="F75" s="27" t="s">
        <v>12</v>
      </c>
      <c r="G75" s="36" t="s">
        <v>13</v>
      </c>
      <c r="H75" s="37" t="s">
        <v>14</v>
      </c>
      <c r="I75" s="26" t="s">
        <v>37</v>
      </c>
      <c r="J75" s="29" t="s">
        <v>38</v>
      </c>
    </row>
    <row r="76" spans="2:10" s="15" customFormat="1" ht="19.5" customHeight="1" x14ac:dyDescent="0.3">
      <c r="B76" s="73">
        <v>28</v>
      </c>
      <c r="C76" s="73" t="str">
        <f>VLOOKUP(VLOOKUP($B76,'Paring list'!$A:$H,COLUMN(),0),Clubs!$A:$C,3,0)</f>
        <v>Eq18</v>
      </c>
      <c r="D76" s="73" t="str">
        <f>VLOOKUP(VLOOKUP($B76,'Paring list'!$A:$H,COLUMN(),0),Clubs!$A:$C,3,0)</f>
        <v>Eq24</v>
      </c>
      <c r="E76" s="73" t="str">
        <f>VLOOKUP(VLOOKUP($B76,'Paring list'!$A:$H,COLUMN(),0),Clubs!$A:$C,3,0)</f>
        <v>Eq12</v>
      </c>
      <c r="F76" s="73" t="str">
        <f>VLOOKUP(VLOOKUP($B76,'Paring list'!$A:$H,COLUMN(),0),Clubs!$A:$C,3,0)</f>
        <v>Eq17</v>
      </c>
      <c r="G76" s="73" t="str">
        <f>VLOOKUP(VLOOKUP($B76,'Paring list'!$A:$H,COLUMN(),0),Clubs!$A:$C,3,0)</f>
        <v>Eq3</v>
      </c>
      <c r="H76" s="73" t="str">
        <f>VLOOKUP(VLOOKUP($B76,'Paring list'!$A:$H,COLUMN(),0),Clubs!$A:$C,3,0)</f>
        <v>Eq9</v>
      </c>
      <c r="I76" s="73" t="str">
        <f>VLOOKUP(VLOOKUP($B76,'Paring list'!$A:$J,COLUMN(),0),Clubs!$A:$C,3,0)</f>
        <v>Eq21</v>
      </c>
      <c r="J76" s="73" t="str">
        <f>VLOOKUP(VLOOKUP($B76,'Paring list'!$A:$J,COLUMN(),0),Clubs!$A:$C,3,0)</f>
        <v>Eq6</v>
      </c>
    </row>
    <row r="77" spans="2:10" s="15" customFormat="1" ht="19.5" customHeight="1" x14ac:dyDescent="0.3">
      <c r="B77" s="73"/>
      <c r="C77" s="73"/>
      <c r="D77" s="73"/>
      <c r="E77" s="73"/>
      <c r="F77" s="73"/>
      <c r="G77" s="73"/>
      <c r="H77" s="73"/>
      <c r="I77" s="73"/>
      <c r="J77" s="73"/>
    </row>
    <row r="78" spans="2:10" s="15" customFormat="1" ht="19.5" customHeight="1" x14ac:dyDescent="0.3">
      <c r="B78" s="74">
        <v>29</v>
      </c>
      <c r="C78" s="74" t="str">
        <f>VLOOKUP(VLOOKUP($B78,'Paring list'!$A:$H,COLUMN(),0),Clubs!$A:$C,3,0)</f>
        <v>Eq5</v>
      </c>
      <c r="D78" s="74" t="str">
        <f>VLOOKUP(VLOOKUP($B78,'Paring list'!$A:$H,COLUMN(),0),Clubs!$A:$C,3,0)</f>
        <v>Eq1</v>
      </c>
      <c r="E78" s="74" t="str">
        <f>VLOOKUP(VLOOKUP($B78,'Paring list'!$A:$H,COLUMN(),0),Clubs!$A:$C,3,0)</f>
        <v>Eq16</v>
      </c>
      <c r="F78" s="74" t="str">
        <f>VLOOKUP(VLOOKUP($B78,'Paring list'!$A:$H,COLUMN(),0),Clubs!$A:$C,3,0)</f>
        <v>Eq22</v>
      </c>
      <c r="G78" s="74" t="str">
        <f>VLOOKUP(VLOOKUP($B78,'Paring list'!$A:$H,COLUMN(),0),Clubs!$A:$C,3,0)</f>
        <v>Eq15</v>
      </c>
      <c r="H78" s="74" t="str">
        <f>VLOOKUP(VLOOKUP($B78,'Paring list'!$A:$H,COLUMN(),0),Clubs!$A:$C,3,0)</f>
        <v>Eq2</v>
      </c>
      <c r="I78" s="74" t="str">
        <f>VLOOKUP(VLOOKUP($B78,'Paring list'!$A:$J,COLUMN(),0),Clubs!$A:$C,3,0)</f>
        <v>Eq11</v>
      </c>
      <c r="J78" s="74" t="str">
        <f>VLOOKUP(VLOOKUP($B78,'Paring list'!$A:$J,COLUMN(),0),Clubs!$A:$C,3,0)</f>
        <v>Eq14</v>
      </c>
    </row>
    <row r="79" spans="2:10" s="15" customFormat="1" ht="19.5" customHeight="1" x14ac:dyDescent="0.3">
      <c r="B79" s="73"/>
      <c r="C79" s="73"/>
      <c r="D79" s="73"/>
      <c r="E79" s="73"/>
      <c r="F79" s="73"/>
      <c r="G79" s="73"/>
      <c r="H79" s="73"/>
      <c r="I79" s="73"/>
      <c r="J79" s="73"/>
    </row>
    <row r="80" spans="2:10" s="15" customFormat="1" ht="19.5" customHeight="1" x14ac:dyDescent="0.3">
      <c r="B80" s="73">
        <v>30</v>
      </c>
      <c r="C80" s="73" t="str">
        <f>VLOOKUP(VLOOKUP($B80,'Paring list'!$A:$H,COLUMN(),0),Clubs!$A:$C,3,0)</f>
        <v>Eq20</v>
      </c>
      <c r="D80" s="73" t="str">
        <f>VLOOKUP(VLOOKUP($B80,'Paring list'!$A:$H,COLUMN(),0),Clubs!$A:$C,3,0)</f>
        <v>Eq23</v>
      </c>
      <c r="E80" s="73" t="str">
        <f>VLOOKUP(VLOOKUP($B80,'Paring list'!$A:$H,COLUMN(),0),Clubs!$A:$C,3,0)</f>
        <v>Eq19</v>
      </c>
      <c r="F80" s="73" t="str">
        <f>VLOOKUP(VLOOKUP($B80,'Paring list'!$A:$H,COLUMN(),0),Clubs!$A:$C,3,0)</f>
        <v>Eq4</v>
      </c>
      <c r="G80" s="73" t="str">
        <f>VLOOKUP(VLOOKUP($B80,'Paring list'!$A:$H,COLUMN(),0),Clubs!$A:$C,3,0)</f>
        <v>Eq10</v>
      </c>
      <c r="H80" s="73" t="str">
        <f>VLOOKUP(VLOOKUP($B80,'Paring list'!$A:$H,COLUMN(),0),Clubs!$A:$C,3,0)</f>
        <v>Eq8</v>
      </c>
      <c r="I80" s="73" t="str">
        <f>VLOOKUP(VLOOKUP($B80,'Paring list'!$A:$J,COLUMN(),0),Clubs!$A:$C,3,0)</f>
        <v>Eq7</v>
      </c>
      <c r="J80" s="73" t="str">
        <f>VLOOKUP(VLOOKUP($B80,'Paring list'!$A:$J,COLUMN(),0),Clubs!$A:$C,3,0)</f>
        <v>Eq13</v>
      </c>
    </row>
    <row r="81" spans="2:10" s="15" customFormat="1" ht="19.5" customHeight="1" x14ac:dyDescent="0.3">
      <c r="B81" s="73"/>
      <c r="C81" s="73"/>
      <c r="D81" s="73"/>
      <c r="E81" s="73"/>
      <c r="F81" s="73"/>
      <c r="G81" s="73"/>
      <c r="H81" s="73"/>
      <c r="I81" s="73"/>
      <c r="J81" s="73"/>
    </row>
    <row r="82" spans="2:10" ht="19.5" customHeight="1" x14ac:dyDescent="0.5">
      <c r="B82" s="97" t="s">
        <v>79</v>
      </c>
      <c r="C82" s="97"/>
      <c r="D82" s="97"/>
      <c r="E82" s="97"/>
      <c r="F82" s="97"/>
      <c r="G82" s="97"/>
      <c r="H82" s="97"/>
      <c r="I82" s="97"/>
      <c r="J82" s="97"/>
    </row>
    <row r="83" spans="2:10" ht="19.5" customHeight="1" x14ac:dyDescent="0.35">
      <c r="B83" s="28" t="s">
        <v>28</v>
      </c>
      <c r="C83" s="25" t="s">
        <v>9</v>
      </c>
      <c r="D83" s="34" t="s">
        <v>10</v>
      </c>
      <c r="E83" s="35" t="s">
        <v>11</v>
      </c>
      <c r="F83" s="27" t="s">
        <v>12</v>
      </c>
      <c r="G83" s="36" t="s">
        <v>13</v>
      </c>
      <c r="H83" s="37" t="s">
        <v>14</v>
      </c>
      <c r="I83" s="26" t="s">
        <v>37</v>
      </c>
      <c r="J83" s="29" t="s">
        <v>38</v>
      </c>
    </row>
    <row r="84" spans="2:10" s="15" customFormat="1" ht="19.5" customHeight="1" x14ac:dyDescent="0.3">
      <c r="B84" s="73">
        <v>31</v>
      </c>
      <c r="C84" s="73" t="str">
        <f>VLOOKUP(VLOOKUP($B84,'Paring list'!$A:$H,COLUMN(),0),Clubs!$A:$C,3,0)</f>
        <v>Eq11</v>
      </c>
      <c r="D84" s="73" t="str">
        <f>VLOOKUP(VLOOKUP($B84,'Paring list'!$A:$H,COLUMN(),0),Clubs!$A:$C,3,0)</f>
        <v>Eq22</v>
      </c>
      <c r="E84" s="73" t="str">
        <f>VLOOKUP(VLOOKUP($B84,'Paring list'!$A:$H,COLUMN(),0),Clubs!$A:$C,3,0)</f>
        <v>Eq21</v>
      </c>
      <c r="F84" s="73" t="str">
        <f>VLOOKUP(VLOOKUP($B84,'Paring list'!$A:$H,COLUMN(),0),Clubs!$A:$C,3,0)</f>
        <v>Eq16</v>
      </c>
      <c r="G84" s="73" t="str">
        <f>VLOOKUP(VLOOKUP($B84,'Paring list'!$A:$H,COLUMN(),0),Clubs!$A:$C,3,0)</f>
        <v>Eq12</v>
      </c>
      <c r="H84" s="73" t="str">
        <f>VLOOKUP(VLOOKUP($B84,'Paring list'!$A:$H,COLUMN(),0),Clubs!$A:$C,3,0)</f>
        <v>Eq4</v>
      </c>
      <c r="I84" s="73" t="str">
        <f>VLOOKUP(VLOOKUP($B84,'Paring list'!$A:$J,COLUMN(),0),Clubs!$A:$C,3,0)</f>
        <v>Eq8</v>
      </c>
      <c r="J84" s="73" t="str">
        <f>VLOOKUP(VLOOKUP($B84,'Paring list'!$A:$J,COLUMN(),0),Clubs!$A:$C,3,0)</f>
        <v>Eq6</v>
      </c>
    </row>
    <row r="85" spans="2:10" s="15" customFormat="1" ht="19.5" customHeight="1" x14ac:dyDescent="0.3">
      <c r="B85" s="73"/>
      <c r="C85" s="73"/>
      <c r="D85" s="73"/>
      <c r="E85" s="73"/>
      <c r="F85" s="73"/>
      <c r="G85" s="73"/>
      <c r="H85" s="73"/>
      <c r="I85" s="73"/>
      <c r="J85" s="73"/>
    </row>
    <row r="86" spans="2:10" s="15" customFormat="1" ht="19.5" customHeight="1" x14ac:dyDescent="0.3">
      <c r="B86" s="74">
        <v>32</v>
      </c>
      <c r="C86" s="74" t="str">
        <f>VLOOKUP(VLOOKUP($B86,'Paring list'!$A:$H,COLUMN(),0),Clubs!$A:$C,3,0)</f>
        <v>Eq14</v>
      </c>
      <c r="D86" s="74" t="str">
        <f>VLOOKUP(VLOOKUP($B86,'Paring list'!$A:$H,COLUMN(),0),Clubs!$A:$C,3,0)</f>
        <v>Eq7</v>
      </c>
      <c r="E86" s="74" t="str">
        <f>VLOOKUP(VLOOKUP($B86,'Paring list'!$A:$H,COLUMN(),0),Clubs!$A:$C,3,0)</f>
        <v>Eq1</v>
      </c>
      <c r="F86" s="74" t="str">
        <f>VLOOKUP(VLOOKUP($B86,'Paring list'!$A:$H,COLUMN(),0),Clubs!$A:$C,3,0)</f>
        <v>Eq3</v>
      </c>
      <c r="G86" s="74" t="str">
        <f>VLOOKUP(VLOOKUP($B86,'Paring list'!$A:$H,COLUMN(),0),Clubs!$A:$C,3,0)</f>
        <v>Eq23</v>
      </c>
      <c r="H86" s="74" t="str">
        <f>VLOOKUP(VLOOKUP($B86,'Paring list'!$A:$H,COLUMN(),0),Clubs!$A:$C,3,0)</f>
        <v>Eq19</v>
      </c>
      <c r="I86" s="74" t="str">
        <f>VLOOKUP(VLOOKUP($B86,'Paring list'!$A:$J,COLUMN(),0),Clubs!$A:$C,3,0)</f>
        <v>Eq15</v>
      </c>
      <c r="J86" s="74" t="str">
        <f>VLOOKUP(VLOOKUP($B86,'Paring list'!$A:$J,COLUMN(),0),Clubs!$A:$C,3,0)</f>
        <v>Eq5</v>
      </c>
    </row>
    <row r="87" spans="2:10" s="15" customFormat="1" ht="19.5" customHeight="1" x14ac:dyDescent="0.3">
      <c r="B87" s="73"/>
      <c r="C87" s="73"/>
      <c r="D87" s="73"/>
      <c r="E87" s="73"/>
      <c r="F87" s="73"/>
      <c r="G87" s="73"/>
      <c r="H87" s="73"/>
      <c r="I87" s="73"/>
      <c r="J87" s="73"/>
    </row>
    <row r="88" spans="2:10" s="15" customFormat="1" ht="19.5" customHeight="1" x14ac:dyDescent="0.3">
      <c r="B88" s="73">
        <v>33</v>
      </c>
      <c r="C88" s="73" t="str">
        <f>VLOOKUP(VLOOKUP($B88,'Paring list'!$A:$H,COLUMN(),0),Clubs!$A:$C,3,0)</f>
        <v>Eq17</v>
      </c>
      <c r="D88" s="73" t="str">
        <f>VLOOKUP(VLOOKUP($B88,'Paring list'!$A:$H,COLUMN(),0),Clubs!$A:$C,3,0)</f>
        <v>Eq18</v>
      </c>
      <c r="E88" s="73" t="str">
        <f>VLOOKUP(VLOOKUP($B88,'Paring list'!$A:$H,COLUMN(),0),Clubs!$A:$C,3,0)</f>
        <v>Eq24</v>
      </c>
      <c r="F88" s="73" t="str">
        <f>VLOOKUP(VLOOKUP($B88,'Paring list'!$A:$H,COLUMN(),0),Clubs!$A:$C,3,0)</f>
        <v>Eq20</v>
      </c>
      <c r="G88" s="73" t="str">
        <f>VLOOKUP(VLOOKUP($B88,'Paring list'!$A:$H,COLUMN(),0),Clubs!$A:$C,3,0)</f>
        <v>Eq13</v>
      </c>
      <c r="H88" s="73" t="str">
        <f>VLOOKUP(VLOOKUP($B88,'Paring list'!$A:$H,COLUMN(),0),Clubs!$A:$C,3,0)</f>
        <v>Eq10</v>
      </c>
      <c r="I88" s="73" t="str">
        <f>VLOOKUP(VLOOKUP($B88,'Paring list'!$A:$J,COLUMN(),0),Clubs!$A:$C,3,0)</f>
        <v>Eq2</v>
      </c>
      <c r="J88" s="73" t="str">
        <f>VLOOKUP(VLOOKUP($B88,'Paring list'!$A:$J,COLUMN(),0),Clubs!$A:$C,3,0)</f>
        <v>Eq9</v>
      </c>
    </row>
    <row r="89" spans="2:10" s="15" customFormat="1" ht="19.5" customHeight="1" x14ac:dyDescent="0.3">
      <c r="B89" s="73"/>
      <c r="C89" s="73"/>
      <c r="D89" s="73"/>
      <c r="E89" s="73"/>
      <c r="F89" s="73"/>
      <c r="G89" s="73"/>
      <c r="H89" s="73"/>
      <c r="I89" s="73"/>
      <c r="J89" s="73"/>
    </row>
    <row r="90" spans="2:10" ht="19.5" customHeight="1" x14ac:dyDescent="0.5">
      <c r="B90" s="97" t="s">
        <v>80</v>
      </c>
      <c r="C90" s="97"/>
      <c r="D90" s="97"/>
      <c r="E90" s="97"/>
      <c r="F90" s="97"/>
      <c r="G90" s="97"/>
      <c r="H90" s="97"/>
      <c r="I90" s="97"/>
      <c r="J90" s="97"/>
    </row>
    <row r="91" spans="2:10" ht="19.5" customHeight="1" x14ac:dyDescent="0.35">
      <c r="B91" s="28" t="s">
        <v>28</v>
      </c>
      <c r="C91" s="25" t="s">
        <v>9</v>
      </c>
      <c r="D91" s="34" t="s">
        <v>10</v>
      </c>
      <c r="E91" s="35" t="s">
        <v>11</v>
      </c>
      <c r="F91" s="27" t="s">
        <v>12</v>
      </c>
      <c r="G91" s="36" t="s">
        <v>13</v>
      </c>
      <c r="H91" s="37" t="s">
        <v>14</v>
      </c>
      <c r="I91" s="26" t="s">
        <v>37</v>
      </c>
      <c r="J91" s="29" t="s">
        <v>38</v>
      </c>
    </row>
    <row r="92" spans="2:10" s="15" customFormat="1" ht="19.5" customHeight="1" x14ac:dyDescent="0.3">
      <c r="B92" s="73">
        <v>34</v>
      </c>
      <c r="C92" s="73" t="str">
        <f>VLOOKUP(VLOOKUP($B92,'Paring list'!$A:$H,COLUMN(),0),Clubs!$A:$C,3,0)</f>
        <v>Eq7</v>
      </c>
      <c r="D92" s="73" t="str">
        <f>VLOOKUP(VLOOKUP($B92,'Paring list'!$A:$H,COLUMN(),0),Clubs!$A:$C,3,0)</f>
        <v>Eq21</v>
      </c>
      <c r="E92" s="73" t="str">
        <f>VLOOKUP(VLOOKUP($B92,'Paring list'!$A:$H,COLUMN(),0),Clubs!$A:$C,3,0)</f>
        <v>Eq5</v>
      </c>
      <c r="F92" s="73" t="str">
        <f>VLOOKUP(VLOOKUP($B92,'Paring list'!$A:$H,COLUMN(),0),Clubs!$A:$C,3,0)</f>
        <v>Eq18</v>
      </c>
      <c r="G92" s="73" t="str">
        <f>VLOOKUP(VLOOKUP($B92,'Paring list'!$A:$H,COLUMN(),0),Clubs!$A:$C,3,0)</f>
        <v>Eq16</v>
      </c>
      <c r="H92" s="73" t="str">
        <f>VLOOKUP(VLOOKUP($B92,'Paring list'!$A:$H,COLUMN(),0),Clubs!$A:$C,3,0)</f>
        <v>Eq13</v>
      </c>
      <c r="I92" s="73" t="str">
        <f>VLOOKUP(VLOOKUP($B92,'Paring list'!$A:$J,COLUMN(),0),Clubs!$A:$C,3,0)</f>
        <v>Eq24</v>
      </c>
      <c r="J92" s="73" t="str">
        <f>VLOOKUP(VLOOKUP($B92,'Paring list'!$A:$J,COLUMN(),0),Clubs!$A:$C,3,0)</f>
        <v>Eq19</v>
      </c>
    </row>
    <row r="93" spans="2:10" s="15" customFormat="1" ht="19.5" customHeight="1" x14ac:dyDescent="0.3">
      <c r="B93" s="73"/>
      <c r="C93" s="73"/>
      <c r="D93" s="73"/>
      <c r="E93" s="73"/>
      <c r="F93" s="73"/>
      <c r="G93" s="73"/>
      <c r="H93" s="73"/>
      <c r="I93" s="73"/>
      <c r="J93" s="73"/>
    </row>
    <row r="94" spans="2:10" s="15" customFormat="1" ht="19.5" customHeight="1" x14ac:dyDescent="0.3">
      <c r="B94" s="74">
        <v>35</v>
      </c>
      <c r="C94" s="74" t="str">
        <f>VLOOKUP(VLOOKUP($B94,'Paring list'!$A:$H,COLUMN(),0),Clubs!$A:$C,3,0)</f>
        <v>Eq4</v>
      </c>
      <c r="D94" s="74" t="str">
        <f>VLOOKUP(VLOOKUP($B94,'Paring list'!$A:$H,COLUMN(),0),Clubs!$A:$C,3,0)</f>
        <v>Eq9</v>
      </c>
      <c r="E94" s="74" t="str">
        <f>VLOOKUP(VLOOKUP($B94,'Paring list'!$A:$H,COLUMN(),0),Clubs!$A:$C,3,0)</f>
        <v>Eq2</v>
      </c>
      <c r="F94" s="74" t="str">
        <f>VLOOKUP(VLOOKUP($B94,'Paring list'!$A:$H,COLUMN(),0),Clubs!$A:$C,3,0)</f>
        <v>Eq1</v>
      </c>
      <c r="G94" s="74" t="str">
        <f>VLOOKUP(VLOOKUP($B94,'Paring list'!$A:$H,COLUMN(),0),Clubs!$A:$C,3,0)</f>
        <v>Eq3</v>
      </c>
      <c r="H94" s="74" t="str">
        <f>VLOOKUP(VLOOKUP($B94,'Paring list'!$A:$H,COLUMN(),0),Clubs!$A:$C,3,0)</f>
        <v>Eq23</v>
      </c>
      <c r="I94" s="74" t="str">
        <f>VLOOKUP(VLOOKUP($B94,'Paring list'!$A:$J,COLUMN(),0),Clubs!$A:$C,3,0)</f>
        <v>Eq12</v>
      </c>
      <c r="J94" s="74" t="str">
        <f>VLOOKUP(VLOOKUP($B94,'Paring list'!$A:$J,COLUMN(),0),Clubs!$A:$C,3,0)</f>
        <v>Eq20</v>
      </c>
    </row>
    <row r="95" spans="2:10" s="15" customFormat="1" ht="19.5" customHeight="1" x14ac:dyDescent="0.3">
      <c r="B95" s="73"/>
      <c r="C95" s="73"/>
      <c r="D95" s="73"/>
      <c r="E95" s="73"/>
      <c r="F95" s="73"/>
      <c r="G95" s="73"/>
      <c r="H95" s="73"/>
      <c r="I95" s="73"/>
      <c r="J95" s="73"/>
    </row>
    <row r="96" spans="2:10" s="15" customFormat="1" ht="19.5" customHeight="1" x14ac:dyDescent="0.3">
      <c r="B96" s="73">
        <v>36</v>
      </c>
      <c r="C96" s="73" t="str">
        <f>VLOOKUP(VLOOKUP($B96,'Paring list'!$A:$H,COLUMN(),0),Clubs!$A:$C,3,0)</f>
        <v>Eq22</v>
      </c>
      <c r="D96" s="73" t="str">
        <f>VLOOKUP(VLOOKUP($B96,'Paring list'!$A:$H,COLUMN(),0),Clubs!$A:$C,3,0)</f>
        <v>Eq17</v>
      </c>
      <c r="E96" s="73" t="str">
        <f>VLOOKUP(VLOOKUP($B96,'Paring list'!$A:$H,COLUMN(),0),Clubs!$A:$C,3,0)</f>
        <v>Eq15</v>
      </c>
      <c r="F96" s="73" t="str">
        <f>VLOOKUP(VLOOKUP($B96,'Paring list'!$A:$H,COLUMN(),0),Clubs!$A:$C,3,0)</f>
        <v>Eq14</v>
      </c>
      <c r="G96" s="73" t="str">
        <f>VLOOKUP(VLOOKUP($B96,'Paring list'!$A:$H,COLUMN(),0),Clubs!$A:$C,3,0)</f>
        <v>Eq11</v>
      </c>
      <c r="H96" s="73" t="str">
        <f>VLOOKUP(VLOOKUP($B96,'Paring list'!$A:$H,COLUMN(),0),Clubs!$A:$C,3,0)</f>
        <v>Eq6</v>
      </c>
      <c r="I96" s="73" t="str">
        <f>VLOOKUP(VLOOKUP($B96,'Paring list'!$A:$J,COLUMN(),0),Clubs!$A:$C,3,0)</f>
        <v>Eq10</v>
      </c>
      <c r="J96" s="73" t="str">
        <f>VLOOKUP(VLOOKUP($B96,'Paring list'!$A:$J,COLUMN(),0),Clubs!$A:$C,3,0)</f>
        <v>Eq8</v>
      </c>
    </row>
    <row r="97" spans="2:10" s="15" customFormat="1" ht="19.5" customHeight="1" x14ac:dyDescent="0.3">
      <c r="B97" s="73"/>
      <c r="C97" s="73"/>
      <c r="D97" s="73"/>
      <c r="E97" s="73"/>
      <c r="F97" s="73"/>
      <c r="G97" s="73"/>
      <c r="H97" s="73"/>
      <c r="I97" s="73"/>
      <c r="J97" s="73"/>
    </row>
    <row r="98" spans="2:10" ht="19.5" customHeight="1" x14ac:dyDescent="0.5">
      <c r="B98" s="97" t="s">
        <v>81</v>
      </c>
      <c r="C98" s="97"/>
      <c r="D98" s="97"/>
      <c r="E98" s="97"/>
      <c r="F98" s="97"/>
      <c r="G98" s="97"/>
      <c r="H98" s="97"/>
      <c r="I98" s="97"/>
      <c r="J98" s="97"/>
    </row>
    <row r="99" spans="2:10" ht="19.5" customHeight="1" x14ac:dyDescent="0.35">
      <c r="B99" s="28" t="s">
        <v>28</v>
      </c>
      <c r="C99" s="25" t="s">
        <v>9</v>
      </c>
      <c r="D99" s="34" t="s">
        <v>10</v>
      </c>
      <c r="E99" s="35" t="s">
        <v>11</v>
      </c>
      <c r="F99" s="27" t="s">
        <v>12</v>
      </c>
      <c r="G99" s="36" t="s">
        <v>13</v>
      </c>
      <c r="H99" s="37" t="s">
        <v>14</v>
      </c>
      <c r="I99" s="26" t="s">
        <v>37</v>
      </c>
      <c r="J99" s="29" t="s">
        <v>38</v>
      </c>
    </row>
    <row r="100" spans="2:10" s="15" customFormat="1" ht="19.5" customHeight="1" x14ac:dyDescent="0.3">
      <c r="B100" s="73">
        <v>37</v>
      </c>
      <c r="C100" s="73" t="str">
        <f>VLOOKUP(VLOOKUP($B100,'Paring list'!$A:$H,COLUMN(),0),Clubs!$A:$C,3,0)</f>
        <v>Eq21</v>
      </c>
      <c r="D100" s="73" t="str">
        <f>VLOOKUP(VLOOKUP($B100,'Paring list'!$A:$H,COLUMN(),0),Clubs!$A:$C,3,0)</f>
        <v>Eq16</v>
      </c>
      <c r="E100" s="73" t="str">
        <f>VLOOKUP(VLOOKUP($B100,'Paring list'!$A:$H,COLUMN(),0),Clubs!$A:$C,3,0)</f>
        <v>Eq23</v>
      </c>
      <c r="F100" s="73" t="str">
        <f>VLOOKUP(VLOOKUP($B100,'Paring list'!$A:$H,COLUMN(),0),Clubs!$A:$C,3,0)</f>
        <v>Eq9</v>
      </c>
      <c r="G100" s="73" t="str">
        <f>VLOOKUP(VLOOKUP($B100,'Paring list'!$A:$H,COLUMN(),0),Clubs!$A:$C,3,0)</f>
        <v>Eq18</v>
      </c>
      <c r="H100" s="73" t="str">
        <f>VLOOKUP(VLOOKUP($B100,'Paring list'!$A:$H,COLUMN(),0),Clubs!$A:$C,3,0)</f>
        <v>Eq14</v>
      </c>
      <c r="I100" s="73" t="str">
        <f>VLOOKUP(VLOOKUP($B100,'Paring list'!$A:$J,COLUMN(),0),Clubs!$A:$C,3,0)</f>
        <v>Eq17</v>
      </c>
      <c r="J100" s="73" t="str">
        <f>VLOOKUP(VLOOKUP($B100,'Paring list'!$A:$J,COLUMN(),0),Clubs!$A:$C,3,0)</f>
        <v>Eq7</v>
      </c>
    </row>
    <row r="101" spans="2:10" s="15" customFormat="1" ht="19.5" customHeight="1" x14ac:dyDescent="0.3"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2:10" s="15" customFormat="1" ht="19.5" customHeight="1" x14ac:dyDescent="0.3">
      <c r="B102" s="74">
        <v>38</v>
      </c>
      <c r="C102" s="74" t="str">
        <f>VLOOKUP(VLOOKUP($B102,'Paring list'!$A:$H,COLUMN(),0),Clubs!$A:$C,3,0)</f>
        <v>Eq15</v>
      </c>
      <c r="D102" s="74" t="str">
        <f>VLOOKUP(VLOOKUP($B102,'Paring list'!$A:$H,COLUMN(),0),Clubs!$A:$C,3,0)</f>
        <v>Eq10</v>
      </c>
      <c r="E102" s="74" t="str">
        <f>VLOOKUP(VLOOKUP($B102,'Paring list'!$A:$H,COLUMN(),0),Clubs!$A:$C,3,0)</f>
        <v>Eq22</v>
      </c>
      <c r="F102" s="74" t="str">
        <f>VLOOKUP(VLOOKUP($B102,'Paring list'!$A:$H,COLUMN(),0),Clubs!$A:$C,3,0)</f>
        <v>Eq5</v>
      </c>
      <c r="G102" s="74" t="str">
        <f>VLOOKUP(VLOOKUP($B102,'Paring list'!$A:$H,COLUMN(),0),Clubs!$A:$C,3,0)</f>
        <v>Eq20</v>
      </c>
      <c r="H102" s="74" t="str">
        <f>VLOOKUP(VLOOKUP($B102,'Paring list'!$A:$H,COLUMN(),0),Clubs!$A:$C,3,0)</f>
        <v>Eq3</v>
      </c>
      <c r="I102" s="74" t="str">
        <f>VLOOKUP(VLOOKUP($B102,'Paring list'!$A:$J,COLUMN(),0),Clubs!$A:$C,3,0)</f>
        <v>Eq6</v>
      </c>
      <c r="J102" s="74" t="str">
        <f>VLOOKUP(VLOOKUP($B102,'Paring list'!$A:$J,COLUMN(),0),Clubs!$A:$C,3,0)</f>
        <v>Eq2</v>
      </c>
    </row>
    <row r="103" spans="2:10" s="15" customFormat="1" ht="19.5" customHeight="1" x14ac:dyDescent="0.3"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2:10" s="15" customFormat="1" ht="19.5" customHeight="1" x14ac:dyDescent="0.3">
      <c r="B104" s="73">
        <v>39</v>
      </c>
      <c r="C104" s="73" t="str">
        <f>VLOOKUP(VLOOKUP($B104,'Paring list'!$A:$H,COLUMN(),0),Clubs!$A:$C,3,0)</f>
        <v>Eq8</v>
      </c>
      <c r="D104" s="73" t="str">
        <f>VLOOKUP(VLOOKUP($B104,'Paring list'!$A:$H,COLUMN(),0),Clubs!$A:$C,3,0)</f>
        <v>Eq12</v>
      </c>
      <c r="E104" s="73" t="str">
        <f>VLOOKUP(VLOOKUP($B104,'Paring list'!$A:$H,COLUMN(),0),Clubs!$A:$C,3,0)</f>
        <v>Eq4</v>
      </c>
      <c r="F104" s="73" t="str">
        <f>VLOOKUP(VLOOKUP($B104,'Paring list'!$A:$H,COLUMN(),0),Clubs!$A:$C,3,0)</f>
        <v>Eq24</v>
      </c>
      <c r="G104" s="73" t="str">
        <f>VLOOKUP(VLOOKUP($B104,'Paring list'!$A:$H,COLUMN(),0),Clubs!$A:$C,3,0)</f>
        <v>Eq1</v>
      </c>
      <c r="H104" s="73" t="str">
        <f>VLOOKUP(VLOOKUP($B104,'Paring list'!$A:$H,COLUMN(),0),Clubs!$A:$C,3,0)</f>
        <v>Eq19</v>
      </c>
      <c r="I104" s="73" t="str">
        <f>VLOOKUP(VLOOKUP($B104,'Paring list'!$A:$J,COLUMN(),0),Clubs!$A:$C,3,0)</f>
        <v>Eq13</v>
      </c>
      <c r="J104" s="73" t="str">
        <f>VLOOKUP(VLOOKUP($B104,'Paring list'!$A:$J,COLUMN(),0),Clubs!$A:$C,3,0)</f>
        <v>Eq11</v>
      </c>
    </row>
    <row r="105" spans="2:10" s="15" customFormat="1" ht="19.5" customHeight="1" x14ac:dyDescent="0.3"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2:10" ht="19.5" customHeight="1" x14ac:dyDescent="0.5">
      <c r="B106" s="97" t="s">
        <v>82</v>
      </c>
      <c r="C106" s="97"/>
      <c r="D106" s="97"/>
      <c r="E106" s="97"/>
      <c r="F106" s="97"/>
      <c r="G106" s="97"/>
      <c r="H106" s="97"/>
      <c r="I106" s="97"/>
      <c r="J106" s="97"/>
    </row>
    <row r="107" spans="2:10" ht="19.5" customHeight="1" x14ac:dyDescent="0.35">
      <c r="B107" s="28" t="s">
        <v>28</v>
      </c>
      <c r="C107" s="25" t="s">
        <v>9</v>
      </c>
      <c r="D107" s="34" t="s">
        <v>10</v>
      </c>
      <c r="E107" s="35" t="s">
        <v>11</v>
      </c>
      <c r="F107" s="27" t="s">
        <v>12</v>
      </c>
      <c r="G107" s="36" t="s">
        <v>13</v>
      </c>
      <c r="H107" s="37" t="s">
        <v>14</v>
      </c>
      <c r="I107" s="26" t="s">
        <v>37</v>
      </c>
      <c r="J107" s="29" t="s">
        <v>38</v>
      </c>
    </row>
    <row r="108" spans="2:10" s="15" customFormat="1" ht="19.5" customHeight="1" x14ac:dyDescent="0.3">
      <c r="B108" s="73">
        <v>40</v>
      </c>
      <c r="C108" s="73" t="str">
        <f>VLOOKUP(VLOOKUP($B108,'Paring list'!$A:$H,COLUMN(),0),Clubs!$A:$C,3,0)</f>
        <v>Eq9</v>
      </c>
      <c r="D108" s="73" t="str">
        <f>VLOOKUP(VLOOKUP($B108,'Paring list'!$A:$H,COLUMN(),0),Clubs!$A:$C,3,0)</f>
        <v>Eq15</v>
      </c>
      <c r="E108" s="73" t="str">
        <f>VLOOKUP(VLOOKUP($B108,'Paring list'!$A:$H,COLUMN(),0),Clubs!$A:$C,3,0)</f>
        <v>Eq4</v>
      </c>
      <c r="F108" s="73" t="str">
        <f>VLOOKUP(VLOOKUP($B108,'Paring list'!$A:$H,COLUMN(),0),Clubs!$A:$C,3,0)</f>
        <v>Eq23</v>
      </c>
      <c r="G108" s="73" t="str">
        <f>VLOOKUP(VLOOKUP($B108,'Paring list'!$A:$H,COLUMN(),0),Clubs!$A:$C,3,0)</f>
        <v>Eq2</v>
      </c>
      <c r="H108" s="73" t="str">
        <f>VLOOKUP(VLOOKUP($B108,'Paring list'!$A:$H,COLUMN(),0),Clubs!$A:$C,3,0)</f>
        <v>Eq18</v>
      </c>
      <c r="I108" s="73" t="str">
        <f>VLOOKUP(VLOOKUP($B108,'Paring list'!$A:$J,COLUMN(),0),Clubs!$A:$C,3,0)</f>
        <v>Eq22</v>
      </c>
      <c r="J108" s="73" t="str">
        <f>VLOOKUP(VLOOKUP($B108,'Paring list'!$A:$J,COLUMN(),0),Clubs!$A:$C,3,0)</f>
        <v>Eq6</v>
      </c>
    </row>
    <row r="109" spans="2:10" s="15" customFormat="1" ht="19.5" customHeight="1" x14ac:dyDescent="0.3"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2:10" s="15" customFormat="1" ht="19.5" customHeight="1" x14ac:dyDescent="0.3">
      <c r="B110" s="74">
        <v>41</v>
      </c>
      <c r="C110" s="74" t="str">
        <f>VLOOKUP(VLOOKUP($B110,'Paring list'!$A:$H,COLUMN(),0),Clubs!$A:$C,3,0)</f>
        <v>Eq10</v>
      </c>
      <c r="D110" s="74" t="str">
        <f>VLOOKUP(VLOOKUP($B110,'Paring list'!$A:$H,COLUMN(),0),Clubs!$A:$C,3,0)</f>
        <v>Eq3</v>
      </c>
      <c r="E110" s="74" t="str">
        <f>VLOOKUP(VLOOKUP($B110,'Paring list'!$A:$H,COLUMN(),0),Clubs!$A:$C,3,0)</f>
        <v>Eq14</v>
      </c>
      <c r="F110" s="74" t="str">
        <f>VLOOKUP(VLOOKUP($B110,'Paring list'!$A:$H,COLUMN(),0),Clubs!$A:$C,3,0)</f>
        <v>Eq13</v>
      </c>
      <c r="G110" s="74" t="str">
        <f>VLOOKUP(VLOOKUP($B110,'Paring list'!$A:$H,COLUMN(),0),Clubs!$A:$C,3,0)</f>
        <v>Eq8</v>
      </c>
      <c r="H110" s="74" t="str">
        <f>VLOOKUP(VLOOKUP($B110,'Paring list'!$A:$H,COLUMN(),0),Clubs!$A:$C,3,0)</f>
        <v>Eq1</v>
      </c>
      <c r="I110" s="74" t="str">
        <f>VLOOKUP(VLOOKUP($B110,'Paring list'!$A:$J,COLUMN(),0),Clubs!$A:$C,3,0)</f>
        <v>Eq16</v>
      </c>
      <c r="J110" s="74" t="str">
        <f>VLOOKUP(VLOOKUP($B110,'Paring list'!$A:$J,COLUMN(),0),Clubs!$A:$C,3,0)</f>
        <v>Eq21</v>
      </c>
    </row>
    <row r="111" spans="2:10" s="15" customFormat="1" ht="19.5" customHeight="1" x14ac:dyDescent="0.3"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2:10" s="15" customFormat="1" ht="19.5" customHeight="1" x14ac:dyDescent="0.3">
      <c r="B112" s="73">
        <v>42</v>
      </c>
      <c r="C112" s="73" t="str">
        <f>VLOOKUP(VLOOKUP($B112,'Paring list'!$A:$H,COLUMN(),0),Clubs!$A:$C,3,0)</f>
        <v>Eq12</v>
      </c>
      <c r="D112" s="73" t="str">
        <f>VLOOKUP(VLOOKUP($B112,'Paring list'!$A:$H,COLUMN(),0),Clubs!$A:$C,3,0)</f>
        <v>Eq19</v>
      </c>
      <c r="E112" s="73" t="str">
        <f>VLOOKUP(VLOOKUP($B112,'Paring list'!$A:$H,COLUMN(),0),Clubs!$A:$C,3,0)</f>
        <v>Eq20</v>
      </c>
      <c r="F112" s="73" t="str">
        <f>VLOOKUP(VLOOKUP($B112,'Paring list'!$A:$H,COLUMN(),0),Clubs!$A:$C,3,0)</f>
        <v>Eq11</v>
      </c>
      <c r="G112" s="73" t="str">
        <f>VLOOKUP(VLOOKUP($B112,'Paring list'!$A:$H,COLUMN(),0),Clubs!$A:$C,3,0)</f>
        <v>Eq17</v>
      </c>
      <c r="H112" s="73" t="str">
        <f>VLOOKUP(VLOOKUP($B112,'Paring list'!$A:$H,COLUMN(),0),Clubs!$A:$C,3,0)</f>
        <v>Eq7</v>
      </c>
      <c r="I112" s="73" t="str">
        <f>VLOOKUP(VLOOKUP($B112,'Paring list'!$A:$J,COLUMN(),0),Clubs!$A:$C,3,0)</f>
        <v>Eq24</v>
      </c>
      <c r="J112" s="73" t="str">
        <f>VLOOKUP(VLOOKUP($B112,'Paring list'!$A:$J,COLUMN(),0),Clubs!$A:$C,3,0)</f>
        <v>Eq5</v>
      </c>
    </row>
    <row r="113" spans="2:10" s="15" customFormat="1" ht="19.5" customHeight="1" x14ac:dyDescent="0.3"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2:10" ht="19.5" customHeight="1" x14ac:dyDescent="0.5">
      <c r="B114" s="97" t="s">
        <v>83</v>
      </c>
      <c r="C114" s="97"/>
      <c r="D114" s="97"/>
      <c r="E114" s="97"/>
      <c r="F114" s="97"/>
      <c r="G114" s="97"/>
      <c r="H114" s="97"/>
      <c r="I114" s="97"/>
      <c r="J114" s="97"/>
    </row>
    <row r="115" spans="2:10" ht="19.5" customHeight="1" x14ac:dyDescent="0.35">
      <c r="B115" s="28" t="s">
        <v>28</v>
      </c>
      <c r="C115" s="25" t="s">
        <v>9</v>
      </c>
      <c r="D115" s="34" t="s">
        <v>10</v>
      </c>
      <c r="E115" s="35" t="s">
        <v>11</v>
      </c>
      <c r="F115" s="27" t="s">
        <v>12</v>
      </c>
      <c r="G115" s="36" t="s">
        <v>13</v>
      </c>
      <c r="H115" s="37" t="s">
        <v>14</v>
      </c>
      <c r="I115" s="26" t="s">
        <v>37</v>
      </c>
      <c r="J115" s="29" t="s">
        <v>38</v>
      </c>
    </row>
    <row r="116" spans="2:10" s="15" customFormat="1" ht="19.5" customHeight="1" x14ac:dyDescent="0.3">
      <c r="B116" s="73">
        <v>43</v>
      </c>
      <c r="C116" s="73" t="str">
        <f>VLOOKUP(VLOOKUP($B116,'Paring list'!$A:$H,COLUMN(),0),Clubs!$A:$C,3,0)</f>
        <v>Eq3</v>
      </c>
      <c r="D116" s="73" t="str">
        <f>VLOOKUP(VLOOKUP($B116,'Paring list'!$A:$H,COLUMN(),0),Clubs!$A:$C,3,0)</f>
        <v>Eq21</v>
      </c>
      <c r="E116" s="73" t="str">
        <f>VLOOKUP(VLOOKUP($B116,'Paring list'!$A:$H,COLUMN(),0),Clubs!$A:$C,3,0)</f>
        <v>Eq11</v>
      </c>
      <c r="F116" s="73" t="str">
        <f>VLOOKUP(VLOOKUP($B116,'Paring list'!$A:$H,COLUMN(),0),Clubs!$A:$C,3,0)</f>
        <v>Eq12</v>
      </c>
      <c r="G116" s="73" t="str">
        <f>VLOOKUP(VLOOKUP($B116,'Paring list'!$A:$H,COLUMN(),0),Clubs!$A:$C,3,0)</f>
        <v>Eq7</v>
      </c>
      <c r="H116" s="73" t="str">
        <f>VLOOKUP(VLOOKUP($B116,'Paring list'!$A:$H,COLUMN(),0),Clubs!$A:$C,3,0)</f>
        <v>Eq17</v>
      </c>
      <c r="I116" s="73" t="str">
        <f>VLOOKUP(VLOOKUP($B116,'Paring list'!$A:$J,COLUMN(),0),Clubs!$A:$C,3,0)</f>
        <v>Eq23</v>
      </c>
      <c r="J116" s="73" t="str">
        <f>VLOOKUP(VLOOKUP($B116,'Paring list'!$A:$J,COLUMN(),0),Clubs!$A:$C,3,0)</f>
        <v>Eq22</v>
      </c>
    </row>
    <row r="117" spans="2:10" s="15" customFormat="1" ht="19.5" customHeight="1" x14ac:dyDescent="0.3"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2:10" s="15" customFormat="1" ht="19.5" customHeight="1" x14ac:dyDescent="0.3">
      <c r="B118" s="74">
        <v>44</v>
      </c>
      <c r="C118" s="74" t="str">
        <f>VLOOKUP(VLOOKUP($B118,'Paring list'!$A:$H,COLUMN(),0),Clubs!$A:$C,3,0)</f>
        <v>Eq6</v>
      </c>
      <c r="D118" s="74" t="str">
        <f>VLOOKUP(VLOOKUP($B118,'Paring list'!$A:$H,COLUMN(),0),Clubs!$A:$C,3,0)</f>
        <v>Eq15</v>
      </c>
      <c r="E118" s="74" t="str">
        <f>VLOOKUP(VLOOKUP($B118,'Paring list'!$A:$H,COLUMN(),0),Clubs!$A:$C,3,0)</f>
        <v>Eq10</v>
      </c>
      <c r="F118" s="74" t="str">
        <f>VLOOKUP(VLOOKUP($B118,'Paring list'!$A:$H,COLUMN(),0),Clubs!$A:$C,3,0)</f>
        <v>Eq19</v>
      </c>
      <c r="G118" s="74" t="str">
        <f>VLOOKUP(VLOOKUP($B118,'Paring list'!$A:$H,COLUMN(),0),Clubs!$A:$C,3,0)</f>
        <v>Eq24</v>
      </c>
      <c r="H118" s="74" t="str">
        <f>VLOOKUP(VLOOKUP($B118,'Paring list'!$A:$H,COLUMN(),0),Clubs!$A:$C,3,0)</f>
        <v>Eq20</v>
      </c>
      <c r="I118" s="74" t="str">
        <f>VLOOKUP(VLOOKUP($B118,'Paring list'!$A:$J,COLUMN(),0),Clubs!$A:$C,3,0)</f>
        <v>Eq1</v>
      </c>
      <c r="J118" s="74" t="str">
        <f>VLOOKUP(VLOOKUP($B118,'Paring list'!$A:$J,COLUMN(),0),Clubs!$A:$C,3,0)</f>
        <v>Eq18</v>
      </c>
    </row>
    <row r="119" spans="2:10" s="15" customFormat="1" ht="19.5" customHeight="1" x14ac:dyDescent="0.3"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2:10" s="15" customFormat="1" ht="19.5" customHeight="1" x14ac:dyDescent="0.3">
      <c r="B120" s="73">
        <v>45</v>
      </c>
      <c r="C120" s="73" t="str">
        <f>VLOOKUP(VLOOKUP($B120,'Paring list'!$A:$H,COLUMN(),0),Clubs!$A:$C,3,0)</f>
        <v>Eq9</v>
      </c>
      <c r="D120" s="73" t="str">
        <f>VLOOKUP(VLOOKUP($B120,'Paring list'!$A:$H,COLUMN(),0),Clubs!$A:$C,3,0)</f>
        <v>Eq8</v>
      </c>
      <c r="E120" s="73" t="str">
        <f>VLOOKUP(VLOOKUP($B120,'Paring list'!$A:$H,COLUMN(),0),Clubs!$A:$C,3,0)</f>
        <v>Eq13</v>
      </c>
      <c r="F120" s="73" t="str">
        <f>VLOOKUP(VLOOKUP($B120,'Paring list'!$A:$H,COLUMN(),0),Clubs!$A:$C,3,0)</f>
        <v>Eq5</v>
      </c>
      <c r="G120" s="73" t="str">
        <f>VLOOKUP(VLOOKUP($B120,'Paring list'!$A:$H,COLUMN(),0),Clubs!$A:$C,3,0)</f>
        <v>Eq14</v>
      </c>
      <c r="H120" s="73" t="str">
        <f>VLOOKUP(VLOOKUP($B120,'Paring list'!$A:$H,COLUMN(),0),Clubs!$A:$C,3,0)</f>
        <v>Eq16</v>
      </c>
      <c r="I120" s="73" t="str">
        <f>VLOOKUP(VLOOKUP($B120,'Paring list'!$A:$J,COLUMN(),0),Clubs!$A:$C,3,0)</f>
        <v>Eq4</v>
      </c>
      <c r="J120" s="73" t="str">
        <f>VLOOKUP(VLOOKUP($B120,'Paring list'!$A:$J,COLUMN(),0),Clubs!$A:$C,3,0)</f>
        <v>Eq2</v>
      </c>
    </row>
    <row r="121" spans="2:10" s="15" customFormat="1" ht="19.5" customHeight="1" x14ac:dyDescent="0.3"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2:10" ht="19.5" customHeight="1" x14ac:dyDescent="0.5">
      <c r="B122" s="97" t="s">
        <v>84</v>
      </c>
      <c r="C122" s="97"/>
      <c r="D122" s="97"/>
      <c r="E122" s="97"/>
      <c r="F122" s="97"/>
      <c r="G122" s="97"/>
      <c r="H122" s="97"/>
      <c r="I122" s="97"/>
      <c r="J122" s="97"/>
    </row>
    <row r="123" spans="2:10" ht="19.5" customHeight="1" x14ac:dyDescent="0.35">
      <c r="B123" s="28" t="s">
        <v>28</v>
      </c>
      <c r="C123" s="25" t="s">
        <v>9</v>
      </c>
      <c r="D123" s="34" t="s">
        <v>10</v>
      </c>
      <c r="E123" s="35" t="s">
        <v>11</v>
      </c>
      <c r="F123" s="27" t="s">
        <v>12</v>
      </c>
      <c r="G123" s="36" t="s">
        <v>13</v>
      </c>
      <c r="H123" s="37" t="s">
        <v>14</v>
      </c>
      <c r="I123" s="26" t="s">
        <v>37</v>
      </c>
      <c r="J123" s="29" t="s">
        <v>38</v>
      </c>
    </row>
    <row r="124" spans="2:10" s="15" customFormat="1" ht="19.5" customHeight="1" x14ac:dyDescent="0.3">
      <c r="B124" s="73">
        <v>46</v>
      </c>
      <c r="C124" s="73" t="str">
        <f>VLOOKUP(VLOOKUP($B124,'Paring list'!$A:$H,COLUMN(),0),Clubs!$A:$C,3,0)</f>
        <v>Eq20</v>
      </c>
      <c r="D124" s="73" t="str">
        <f>VLOOKUP(VLOOKUP($B124,'Paring list'!$A:$H,COLUMN(),0),Clubs!$A:$C,3,0)</f>
        <v>Eq6</v>
      </c>
      <c r="E124" s="73" t="str">
        <f>VLOOKUP(VLOOKUP($B124,'Paring list'!$A:$H,COLUMN(),0),Clubs!$A:$C,3,0)</f>
        <v>Eq8</v>
      </c>
      <c r="F124" s="73" t="str">
        <f>VLOOKUP(VLOOKUP($B124,'Paring list'!$A:$H,COLUMN(),0),Clubs!$A:$C,3,0)</f>
        <v>Eq21</v>
      </c>
      <c r="G124" s="73" t="str">
        <f>VLOOKUP(VLOOKUP($B124,'Paring list'!$A:$H,COLUMN(),0),Clubs!$A:$C,3,0)</f>
        <v>Eq19</v>
      </c>
      <c r="H124" s="73" t="str">
        <f>VLOOKUP(VLOOKUP($B124,'Paring list'!$A:$H,COLUMN(),0),Clubs!$A:$C,3,0)</f>
        <v>Eq15</v>
      </c>
      <c r="I124" s="73" t="str">
        <f>VLOOKUP(VLOOKUP($B124,'Paring list'!$A:$J,COLUMN(),0),Clubs!$A:$C,3,0)</f>
        <v>Eq14</v>
      </c>
      <c r="J124" s="73" t="str">
        <f>VLOOKUP(VLOOKUP($B124,'Paring list'!$A:$J,COLUMN(),0),Clubs!$A:$C,3,0)</f>
        <v>Eq23</v>
      </c>
    </row>
    <row r="125" spans="2:10" s="15" customFormat="1" ht="19.5" customHeight="1" x14ac:dyDescent="0.3"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2:10" s="15" customFormat="1" ht="19.5" customHeight="1" x14ac:dyDescent="0.3">
      <c r="B126" s="74">
        <v>47</v>
      </c>
      <c r="C126" s="74" t="str">
        <f>VLOOKUP(VLOOKUP($B126,'Paring list'!$A:$H,COLUMN(),0),Clubs!$A:$C,3,0)</f>
        <v>Eq5</v>
      </c>
      <c r="D126" s="74" t="str">
        <f>VLOOKUP(VLOOKUP($B126,'Paring list'!$A:$H,COLUMN(),0),Clubs!$A:$C,3,0)</f>
        <v>Eq16</v>
      </c>
      <c r="E126" s="74" t="str">
        <f>VLOOKUP(VLOOKUP($B126,'Paring list'!$A:$H,COLUMN(),0),Clubs!$A:$C,3,0)</f>
        <v>Eq9</v>
      </c>
      <c r="F126" s="74" t="str">
        <f>VLOOKUP(VLOOKUP($B126,'Paring list'!$A:$H,COLUMN(),0),Clubs!$A:$C,3,0)</f>
        <v>Eq10</v>
      </c>
      <c r="G126" s="74" t="str">
        <f>VLOOKUP(VLOOKUP($B126,'Paring list'!$A:$H,COLUMN(),0),Clubs!$A:$C,3,0)</f>
        <v>Eq22</v>
      </c>
      <c r="H126" s="74" t="str">
        <f>VLOOKUP(VLOOKUP($B126,'Paring list'!$A:$H,COLUMN(),0),Clubs!$A:$C,3,0)</f>
        <v>Eq11</v>
      </c>
      <c r="I126" s="74" t="str">
        <f>VLOOKUP(VLOOKUP($B126,'Paring list'!$A:$J,COLUMN(),0),Clubs!$A:$C,3,0)</f>
        <v>Eq18</v>
      </c>
      <c r="J126" s="74" t="str">
        <f>VLOOKUP(VLOOKUP($B126,'Paring list'!$A:$J,COLUMN(),0),Clubs!$A:$C,3,0)</f>
        <v>Eq1</v>
      </c>
    </row>
    <row r="127" spans="2:10" s="15" customFormat="1" ht="19.5" customHeight="1" x14ac:dyDescent="0.3"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2:10" s="15" customFormat="1" ht="19.5" customHeight="1" x14ac:dyDescent="0.3">
      <c r="B128" s="73">
        <v>48</v>
      </c>
      <c r="C128" s="73" t="str">
        <f>VLOOKUP(VLOOKUP($B128,'Paring list'!$A:$H,COLUMN(),0),Clubs!$A:$C,3,0)</f>
        <v>Eq13</v>
      </c>
      <c r="D128" s="73" t="str">
        <f>VLOOKUP(VLOOKUP($B128,'Paring list'!$A:$H,COLUMN(),0),Clubs!$A:$C,3,0)</f>
        <v>Eq12</v>
      </c>
      <c r="E128" s="73" t="str">
        <f>VLOOKUP(VLOOKUP($B128,'Paring list'!$A:$H,COLUMN(),0),Clubs!$A:$C,3,0)</f>
        <v>Eq7</v>
      </c>
      <c r="F128" s="73" t="str">
        <f>VLOOKUP(VLOOKUP($B128,'Paring list'!$A:$H,COLUMN(),0),Clubs!$A:$C,3,0)</f>
        <v>Eq4</v>
      </c>
      <c r="G128" s="73" t="str">
        <f>VLOOKUP(VLOOKUP($B128,'Paring list'!$A:$H,COLUMN(),0),Clubs!$A:$C,3,0)</f>
        <v>Eq2</v>
      </c>
      <c r="H128" s="73" t="str">
        <f>VLOOKUP(VLOOKUP($B128,'Paring list'!$A:$H,COLUMN(),0),Clubs!$A:$C,3,0)</f>
        <v>Eq24</v>
      </c>
      <c r="I128" s="73" t="str">
        <f>VLOOKUP(VLOOKUP($B128,'Paring list'!$A:$J,COLUMN(),0),Clubs!$A:$C,3,0)</f>
        <v>Eq3</v>
      </c>
      <c r="J128" s="73" t="str">
        <f>VLOOKUP(VLOOKUP($B128,'Paring list'!$A:$J,COLUMN(),0),Clubs!$A:$C,3,0)</f>
        <v>Eq17</v>
      </c>
    </row>
    <row r="129" spans="2:10" s="15" customFormat="1" ht="19.5" customHeight="1" x14ac:dyDescent="0.3">
      <c r="B129" s="73"/>
      <c r="C129" s="73"/>
      <c r="D129" s="73"/>
      <c r="E129" s="73"/>
      <c r="F129" s="73"/>
      <c r="G129" s="73"/>
      <c r="H129" s="73"/>
      <c r="I129" s="73"/>
      <c r="J129" s="73"/>
    </row>
    <row r="130" spans="2:10" ht="25.8" x14ac:dyDescent="0.5">
      <c r="B130" s="97" t="s">
        <v>85</v>
      </c>
      <c r="C130" s="97"/>
      <c r="D130" s="97"/>
      <c r="E130" s="97"/>
      <c r="F130" s="97"/>
      <c r="G130" s="97"/>
      <c r="H130" s="97"/>
      <c r="I130" s="97"/>
      <c r="J130" s="97"/>
    </row>
    <row r="131" spans="2:10" ht="18" x14ac:dyDescent="0.35">
      <c r="B131" s="28" t="s">
        <v>28</v>
      </c>
      <c r="C131" s="25" t="s">
        <v>9</v>
      </c>
      <c r="D131" s="34" t="s">
        <v>10</v>
      </c>
      <c r="E131" s="35" t="s">
        <v>11</v>
      </c>
      <c r="F131" s="27" t="s">
        <v>12</v>
      </c>
      <c r="G131" s="36" t="s">
        <v>13</v>
      </c>
      <c r="H131" s="37" t="s">
        <v>14</v>
      </c>
      <c r="I131" s="26" t="s">
        <v>37</v>
      </c>
      <c r="J131" s="29" t="s">
        <v>38</v>
      </c>
    </row>
    <row r="132" spans="2:10" s="15" customFormat="1" ht="19.5" customHeight="1" x14ac:dyDescent="0.3">
      <c r="B132" s="73">
        <v>49</v>
      </c>
      <c r="C132" s="73" t="str">
        <f>VLOOKUP(VLOOKUP($B132,'Paring list'!$A:$H,COLUMN(),0),Clubs!$A:$C,3,0)</f>
        <v>Eq2</v>
      </c>
      <c r="D132" s="73" t="str">
        <f>VLOOKUP(VLOOKUP($B132,'Paring list'!$A:$H,COLUMN(),0),Clubs!$A:$C,3,0)</f>
        <v>Eq23</v>
      </c>
      <c r="E132" s="73" t="str">
        <f>VLOOKUP(VLOOKUP($B132,'Paring list'!$A:$H,COLUMN(),0),Clubs!$A:$C,3,0)</f>
        <v>Eq18</v>
      </c>
      <c r="F132" s="73" t="str">
        <f>VLOOKUP(VLOOKUP($B132,'Paring list'!$A:$H,COLUMN(),0),Clubs!$A:$C,3,0)</f>
        <v>Eq8</v>
      </c>
      <c r="G132" s="73" t="str">
        <f>VLOOKUP(VLOOKUP($B132,'Paring list'!$A:$H,COLUMN(),0),Clubs!$A:$C,3,0)</f>
        <v>Eq7</v>
      </c>
      <c r="H132" s="73" t="str">
        <f>VLOOKUP(VLOOKUP($B132,'Paring list'!$A:$H,COLUMN(),0),Clubs!$A:$C,3,0)</f>
        <v>Eq15</v>
      </c>
      <c r="I132" s="73" t="str">
        <f>VLOOKUP(VLOOKUP($B132,'Paring list'!$A:$J,COLUMN(),0),Clubs!$A:$C,3,0)</f>
        <v>Eq11</v>
      </c>
      <c r="J132" s="73" t="str">
        <f>VLOOKUP(VLOOKUP($B132,'Paring list'!$A:$J,COLUMN(),0),Clubs!$A:$C,3,0)</f>
        <v>Eq12</v>
      </c>
    </row>
    <row r="133" spans="2:10" s="15" customFormat="1" ht="19.5" customHeight="1" x14ac:dyDescent="0.3">
      <c r="B133" s="73"/>
      <c r="C133" s="73"/>
      <c r="D133" s="73"/>
      <c r="E133" s="73"/>
      <c r="F133" s="73"/>
      <c r="G133" s="73"/>
      <c r="H133" s="73"/>
      <c r="I133" s="73"/>
      <c r="J133" s="73"/>
    </row>
    <row r="134" spans="2:10" s="15" customFormat="1" ht="19.5" customHeight="1" x14ac:dyDescent="0.3">
      <c r="B134" s="74">
        <v>50</v>
      </c>
      <c r="C134" s="74" t="str">
        <f>VLOOKUP(VLOOKUP($B134,'Paring list'!$A:$H,COLUMN(),0),Clubs!$A:$C,3,0)</f>
        <v>Eq24</v>
      </c>
      <c r="D134" s="74" t="str">
        <f>VLOOKUP(VLOOKUP($B134,'Paring list'!$A:$H,COLUMN(),0),Clubs!$A:$C,3,0)</f>
        <v>Eq19</v>
      </c>
      <c r="E134" s="74" t="str">
        <f>VLOOKUP(VLOOKUP($B134,'Paring list'!$A:$H,COLUMN(),0),Clubs!$A:$C,3,0)</f>
        <v>Eq14</v>
      </c>
      <c r="F134" s="74" t="str">
        <f>VLOOKUP(VLOOKUP($B134,'Paring list'!$A:$H,COLUMN(),0),Clubs!$A:$C,3,0)</f>
        <v>Eq3</v>
      </c>
      <c r="G134" s="74" t="str">
        <f>VLOOKUP(VLOOKUP($B134,'Paring list'!$A:$H,COLUMN(),0),Clubs!$A:$C,3,0)</f>
        <v>Eq10</v>
      </c>
      <c r="H134" s="74" t="str">
        <f>VLOOKUP(VLOOKUP($B134,'Paring list'!$A:$H,COLUMN(),0),Clubs!$A:$C,3,0)</f>
        <v>Eq9</v>
      </c>
      <c r="I134" s="74" t="str">
        <f>VLOOKUP(VLOOKUP($B134,'Paring list'!$A:$J,COLUMN(),0),Clubs!$A:$C,3,0)</f>
        <v>Eq20</v>
      </c>
      <c r="J134" s="74" t="str">
        <f>VLOOKUP(VLOOKUP($B134,'Paring list'!$A:$J,COLUMN(),0),Clubs!$A:$C,3,0)</f>
        <v>Eq16</v>
      </c>
    </row>
    <row r="135" spans="2:10" s="15" customFormat="1" ht="19.5" customHeight="1" x14ac:dyDescent="0.3">
      <c r="B135" s="73"/>
      <c r="C135" s="73"/>
      <c r="D135" s="73"/>
      <c r="E135" s="73"/>
      <c r="F135" s="73"/>
      <c r="G135" s="73"/>
      <c r="H135" s="73"/>
      <c r="I135" s="73"/>
      <c r="J135" s="73"/>
    </row>
    <row r="136" spans="2:10" s="15" customFormat="1" ht="19.5" customHeight="1" x14ac:dyDescent="0.3">
      <c r="B136" s="73">
        <v>51</v>
      </c>
      <c r="C136" s="73" t="str">
        <f>VLOOKUP(VLOOKUP($B136,'Paring list'!$A:$H,COLUMN(),0),Clubs!$A:$C,3,0)</f>
        <v>Eq1</v>
      </c>
      <c r="D136" s="73" t="str">
        <f>VLOOKUP(VLOOKUP($B136,'Paring list'!$A:$H,COLUMN(),0),Clubs!$A:$C,3,0)</f>
        <v>Eq17</v>
      </c>
      <c r="E136" s="73" t="str">
        <f>VLOOKUP(VLOOKUP($B136,'Paring list'!$A:$H,COLUMN(),0),Clubs!$A:$C,3,0)</f>
        <v>Eq4</v>
      </c>
      <c r="F136" s="73" t="str">
        <f>VLOOKUP(VLOOKUP($B136,'Paring list'!$A:$H,COLUMN(),0),Clubs!$A:$C,3,0)</f>
        <v>Eq22</v>
      </c>
      <c r="G136" s="73" t="str">
        <f>VLOOKUP(VLOOKUP($B136,'Paring list'!$A:$H,COLUMN(),0),Clubs!$A:$C,3,0)</f>
        <v>Eq6</v>
      </c>
      <c r="H136" s="73" t="str">
        <f>VLOOKUP(VLOOKUP($B136,'Paring list'!$A:$H,COLUMN(),0),Clubs!$A:$C,3,0)</f>
        <v>Eq21</v>
      </c>
      <c r="I136" s="73" t="str">
        <f>VLOOKUP(VLOOKUP($B136,'Paring list'!$A:$J,COLUMN(),0),Clubs!$A:$C,3,0)</f>
        <v>Eq5</v>
      </c>
      <c r="J136" s="73" t="str">
        <f>VLOOKUP(VLOOKUP($B136,'Paring list'!$A:$J,COLUMN(),0),Clubs!$A:$C,3,0)</f>
        <v>Eq13</v>
      </c>
    </row>
    <row r="137" spans="2:10" s="15" customFormat="1" ht="19.5" customHeight="1" x14ac:dyDescent="0.3">
      <c r="B137" s="73"/>
      <c r="C137" s="73"/>
      <c r="D137" s="73"/>
      <c r="E137" s="73"/>
      <c r="F137" s="73"/>
      <c r="G137" s="73"/>
      <c r="H137" s="73"/>
      <c r="I137" s="73"/>
      <c r="J137" s="73"/>
    </row>
    <row r="138" spans="2:10" ht="25.8" x14ac:dyDescent="0.5">
      <c r="B138" s="97" t="s">
        <v>86</v>
      </c>
      <c r="C138" s="97"/>
      <c r="D138" s="97"/>
      <c r="E138" s="97"/>
      <c r="F138" s="97"/>
      <c r="G138" s="97"/>
      <c r="H138" s="97"/>
      <c r="I138" s="97"/>
      <c r="J138" s="97"/>
    </row>
    <row r="139" spans="2:10" ht="18" x14ac:dyDescent="0.35">
      <c r="B139" s="28" t="s">
        <v>28</v>
      </c>
      <c r="C139" s="25" t="s">
        <v>9</v>
      </c>
      <c r="D139" s="34" t="s">
        <v>10</v>
      </c>
      <c r="E139" s="35" t="s">
        <v>11</v>
      </c>
      <c r="F139" s="27" t="s">
        <v>12</v>
      </c>
      <c r="G139" s="36" t="s">
        <v>13</v>
      </c>
      <c r="H139" s="37" t="s">
        <v>14</v>
      </c>
      <c r="I139" s="26" t="s">
        <v>37</v>
      </c>
      <c r="J139" s="29" t="s">
        <v>38</v>
      </c>
    </row>
    <row r="140" spans="2:10" s="15" customFormat="1" ht="19.5" customHeight="1" x14ac:dyDescent="0.3">
      <c r="B140" s="73">
        <v>52</v>
      </c>
      <c r="C140" s="73" t="str">
        <f>VLOOKUP(VLOOKUP($B140,'Paring list'!$A:$H,COLUMN(),0),Clubs!$A:$C,3,0)</f>
        <v>Eq6</v>
      </c>
      <c r="D140" s="73" t="str">
        <f>VLOOKUP(VLOOKUP($B140,'Paring list'!$A:$H,COLUMN(),0),Clubs!$A:$C,3,0)</f>
        <v>Eq1</v>
      </c>
      <c r="E140" s="73" t="str">
        <f>VLOOKUP(VLOOKUP($B140,'Paring list'!$A:$H,COLUMN(),0),Clubs!$A:$C,3,0)</f>
        <v>Eq3</v>
      </c>
      <c r="F140" s="73" t="str">
        <f>VLOOKUP(VLOOKUP($B140,'Paring list'!$A:$H,COLUMN(),0),Clubs!$A:$C,3,0)</f>
        <v>Eq23</v>
      </c>
      <c r="G140" s="73" t="str">
        <f>VLOOKUP(VLOOKUP($B140,'Paring list'!$A:$H,COLUMN(),0),Clubs!$A:$C,3,0)</f>
        <v>Eq14</v>
      </c>
      <c r="H140" s="73" t="str">
        <f>VLOOKUP(VLOOKUP($B140,'Paring list'!$A:$H,COLUMN(),0),Clubs!$A:$C,3,0)</f>
        <v>Eq2</v>
      </c>
      <c r="I140" s="73" t="str">
        <f>VLOOKUP(VLOOKUP($B140,'Paring list'!$A:$J,COLUMN(),0),Clubs!$A:$C,3,0)</f>
        <v>Eq18</v>
      </c>
      <c r="J140" s="73" t="str">
        <f>VLOOKUP(VLOOKUP($B140,'Paring list'!$A:$J,COLUMN(),0),Clubs!$A:$C,3,0)</f>
        <v>Eq13</v>
      </c>
    </row>
    <row r="141" spans="2:10" s="15" customFormat="1" ht="19.5" customHeight="1" x14ac:dyDescent="0.3">
      <c r="B141" s="73"/>
      <c r="C141" s="73"/>
      <c r="D141" s="73"/>
      <c r="E141" s="73"/>
      <c r="F141" s="73"/>
      <c r="G141" s="73"/>
      <c r="H141" s="73"/>
      <c r="I141" s="73"/>
      <c r="J141" s="73"/>
    </row>
    <row r="142" spans="2:10" s="15" customFormat="1" ht="19.5" customHeight="1" x14ac:dyDescent="0.3">
      <c r="B142" s="74">
        <v>53</v>
      </c>
      <c r="C142" s="74" t="str">
        <f>VLOOKUP(VLOOKUP($B142,'Paring list'!$A:$H,COLUMN(),0),Clubs!$A:$C,3,0)</f>
        <v>Eq11</v>
      </c>
      <c r="D142" s="74" t="str">
        <f>VLOOKUP(VLOOKUP($B142,'Paring list'!$A:$H,COLUMN(),0),Clubs!$A:$C,3,0)</f>
        <v>Eq20</v>
      </c>
      <c r="E142" s="74" t="str">
        <f>VLOOKUP(VLOOKUP($B142,'Paring list'!$A:$H,COLUMN(),0),Clubs!$A:$C,3,0)</f>
        <v>Eq22</v>
      </c>
      <c r="F142" s="74" t="str">
        <f>VLOOKUP(VLOOKUP($B142,'Paring list'!$A:$H,COLUMN(),0),Clubs!$A:$C,3,0)</f>
        <v>Eq24</v>
      </c>
      <c r="G142" s="74" t="str">
        <f>VLOOKUP(VLOOKUP($B142,'Paring list'!$A:$H,COLUMN(),0),Clubs!$A:$C,3,0)</f>
        <v>Eq16</v>
      </c>
      <c r="H142" s="74" t="str">
        <f>VLOOKUP(VLOOKUP($B142,'Paring list'!$A:$H,COLUMN(),0),Clubs!$A:$C,3,0)</f>
        <v>Eq8</v>
      </c>
      <c r="I142" s="74" t="str">
        <f>VLOOKUP(VLOOKUP($B142,'Paring list'!$A:$J,COLUMN(),0),Clubs!$A:$C,3,0)</f>
        <v>Eq7</v>
      </c>
      <c r="J142" s="74" t="str">
        <f>VLOOKUP(VLOOKUP($B142,'Paring list'!$A:$J,COLUMN(),0),Clubs!$A:$C,3,0)</f>
        <v>Eq4</v>
      </c>
    </row>
    <row r="143" spans="2:10" s="15" customFormat="1" ht="19.5" customHeight="1" x14ac:dyDescent="0.3">
      <c r="B143" s="73"/>
      <c r="C143" s="73"/>
      <c r="D143" s="73"/>
      <c r="E143" s="73"/>
      <c r="F143" s="73"/>
      <c r="G143" s="73"/>
      <c r="H143" s="73"/>
      <c r="I143" s="73"/>
      <c r="J143" s="73"/>
    </row>
    <row r="144" spans="2:10" s="15" customFormat="1" ht="19.5" customHeight="1" x14ac:dyDescent="0.3">
      <c r="B144" s="73">
        <v>54</v>
      </c>
      <c r="C144" s="73" t="str">
        <f>VLOOKUP(VLOOKUP($B144,'Paring list'!$A:$H,COLUMN(),0),Clubs!$A:$C,3,0)</f>
        <v>Eq21</v>
      </c>
      <c r="D144" s="73" t="str">
        <f>VLOOKUP(VLOOKUP($B144,'Paring list'!$A:$H,COLUMN(),0),Clubs!$A:$C,3,0)</f>
        <v>Eq10</v>
      </c>
      <c r="E144" s="73" t="str">
        <f>VLOOKUP(VLOOKUP($B144,'Paring list'!$A:$H,COLUMN(),0),Clubs!$A:$C,3,0)</f>
        <v>Eq17</v>
      </c>
      <c r="F144" s="73" t="str">
        <f>VLOOKUP(VLOOKUP($B144,'Paring list'!$A:$H,COLUMN(),0),Clubs!$A:$C,3,0)</f>
        <v>Eq12</v>
      </c>
      <c r="G144" s="73" t="str">
        <f>VLOOKUP(VLOOKUP($B144,'Paring list'!$A:$H,COLUMN(),0),Clubs!$A:$C,3,0)</f>
        <v>Eq9</v>
      </c>
      <c r="H144" s="73" t="str">
        <f>VLOOKUP(VLOOKUP($B144,'Paring list'!$A:$H,COLUMN(),0),Clubs!$A:$C,3,0)</f>
        <v>Eq5</v>
      </c>
      <c r="I144" s="73" t="str">
        <f>VLOOKUP(VLOOKUP($B144,'Paring list'!$A:$J,COLUMN(),0),Clubs!$A:$C,3,0)</f>
        <v>Eq19</v>
      </c>
      <c r="J144" s="73" t="str">
        <f>VLOOKUP(VLOOKUP($B144,'Paring list'!$A:$J,COLUMN(),0),Clubs!$A:$C,3,0)</f>
        <v>Eq15</v>
      </c>
    </row>
    <row r="145" spans="2:10" s="15" customFormat="1" ht="19.5" customHeight="1" x14ac:dyDescent="0.3">
      <c r="B145" s="73"/>
      <c r="C145" s="73"/>
      <c r="D145" s="73"/>
      <c r="E145" s="73"/>
      <c r="F145" s="73"/>
      <c r="G145" s="73"/>
      <c r="H145" s="73"/>
      <c r="I145" s="73"/>
      <c r="J145" s="73"/>
    </row>
    <row r="146" spans="2:10" ht="25.8" x14ac:dyDescent="0.5">
      <c r="B146" s="97" t="s">
        <v>87</v>
      </c>
      <c r="C146" s="97"/>
      <c r="D146" s="97"/>
      <c r="E146" s="97"/>
      <c r="F146" s="97"/>
      <c r="G146" s="97"/>
      <c r="H146" s="97"/>
      <c r="I146" s="97"/>
      <c r="J146" s="97"/>
    </row>
    <row r="147" spans="2:10" ht="18" x14ac:dyDescent="0.35">
      <c r="B147" s="28" t="s">
        <v>28</v>
      </c>
      <c r="C147" s="25" t="s">
        <v>9</v>
      </c>
      <c r="D147" s="34" t="s">
        <v>10</v>
      </c>
      <c r="E147" s="35" t="s">
        <v>11</v>
      </c>
      <c r="F147" s="27" t="s">
        <v>12</v>
      </c>
      <c r="G147" s="36" t="s">
        <v>13</v>
      </c>
      <c r="H147" s="37" t="s">
        <v>14</v>
      </c>
      <c r="I147" s="26" t="s">
        <v>37</v>
      </c>
      <c r="J147" s="29" t="s">
        <v>38</v>
      </c>
    </row>
    <row r="148" spans="2:10" s="15" customFormat="1" ht="19.5" customHeight="1" x14ac:dyDescent="0.3">
      <c r="B148" s="73">
        <v>55</v>
      </c>
      <c r="C148" s="73" t="str">
        <f>VLOOKUP(VLOOKUP($B148,'Paring list'!$A:$H,COLUMN(),0),Clubs!$A:$C,3,0)</f>
        <v>Eq16</v>
      </c>
      <c r="D148" s="73" t="str">
        <f>VLOOKUP(VLOOKUP($B148,'Paring list'!$A:$H,COLUMN(),0),Clubs!$A:$C,3,0)</f>
        <v>Eq2</v>
      </c>
      <c r="E148" s="73" t="str">
        <f>VLOOKUP(VLOOKUP($B148,'Paring list'!$A:$H,COLUMN(),0),Clubs!$A:$C,3,0)</f>
        <v>Eq21</v>
      </c>
      <c r="F148" s="73" t="str">
        <f>VLOOKUP(VLOOKUP($B148,'Paring list'!$A:$H,COLUMN(),0),Clubs!$A:$C,3,0)</f>
        <v>Eq19</v>
      </c>
      <c r="G148" s="73" t="str">
        <f>VLOOKUP(VLOOKUP($B148,'Paring list'!$A:$H,COLUMN(),0),Clubs!$A:$C,3,0)</f>
        <v>Eq22</v>
      </c>
      <c r="H148" s="73" t="str">
        <f>VLOOKUP(VLOOKUP($B148,'Paring list'!$A:$H,COLUMN(),0),Clubs!$A:$C,3,0)</f>
        <v>Eq4</v>
      </c>
      <c r="I148" s="73" t="str">
        <f>VLOOKUP(VLOOKUP($B148,'Paring list'!$A:$J,COLUMN(),0),Clubs!$A:$C,3,0)</f>
        <v>Eq6</v>
      </c>
      <c r="J148" s="73" t="str">
        <f>VLOOKUP(VLOOKUP($B148,'Paring list'!$A:$J,COLUMN(),0),Clubs!$A:$C,3,0)</f>
        <v>Eq9</v>
      </c>
    </row>
    <row r="149" spans="2:10" s="15" customFormat="1" ht="19.5" customHeight="1" x14ac:dyDescent="0.3">
      <c r="B149" s="73"/>
      <c r="C149" s="73"/>
      <c r="D149" s="73"/>
      <c r="E149" s="73"/>
      <c r="F149" s="73"/>
      <c r="G149" s="73"/>
      <c r="H149" s="73"/>
      <c r="I149" s="73"/>
      <c r="J149" s="73"/>
    </row>
    <row r="150" spans="2:10" s="15" customFormat="1" ht="19.5" customHeight="1" x14ac:dyDescent="0.3">
      <c r="B150" s="74">
        <v>56</v>
      </c>
      <c r="C150" s="74" t="str">
        <f>VLOOKUP(VLOOKUP($B150,'Paring list'!$A:$H,COLUMN(),0),Clubs!$A:$C,3,0)</f>
        <v>Eq23</v>
      </c>
      <c r="D150" s="74" t="str">
        <f>VLOOKUP(VLOOKUP($B150,'Paring list'!$A:$H,COLUMN(),0),Clubs!$A:$C,3,0)</f>
        <v>Eq3</v>
      </c>
      <c r="E150" s="74" t="str">
        <f>VLOOKUP(VLOOKUP($B150,'Paring list'!$A:$H,COLUMN(),0),Clubs!$A:$C,3,0)</f>
        <v>Eq12</v>
      </c>
      <c r="F150" s="74" t="str">
        <f>VLOOKUP(VLOOKUP($B150,'Paring list'!$A:$H,COLUMN(),0),Clubs!$A:$C,3,0)</f>
        <v>Eq18</v>
      </c>
      <c r="G150" s="74" t="str">
        <f>VLOOKUP(VLOOKUP($B150,'Paring list'!$A:$H,COLUMN(),0),Clubs!$A:$C,3,0)</f>
        <v>Eq5</v>
      </c>
      <c r="H150" s="74" t="str">
        <f>VLOOKUP(VLOOKUP($B150,'Paring list'!$A:$H,COLUMN(),0),Clubs!$A:$C,3,0)</f>
        <v>Eq14</v>
      </c>
      <c r="I150" s="74" t="str">
        <f>VLOOKUP(VLOOKUP($B150,'Paring list'!$A:$J,COLUMN(),0),Clubs!$A:$C,3,0)</f>
        <v>Eq8</v>
      </c>
      <c r="J150" s="74" t="str">
        <f>VLOOKUP(VLOOKUP($B150,'Paring list'!$A:$J,COLUMN(),0),Clubs!$A:$C,3,0)</f>
        <v>Eq10</v>
      </c>
    </row>
    <row r="151" spans="2:10" s="15" customFormat="1" ht="19.5" customHeight="1" x14ac:dyDescent="0.3">
      <c r="B151" s="73"/>
      <c r="C151" s="73"/>
      <c r="D151" s="73"/>
      <c r="E151" s="73"/>
      <c r="F151" s="73"/>
      <c r="G151" s="73"/>
      <c r="H151" s="73"/>
      <c r="I151" s="73"/>
      <c r="J151" s="73"/>
    </row>
    <row r="152" spans="2:10" s="15" customFormat="1" ht="19.5" customHeight="1" x14ac:dyDescent="0.3">
      <c r="B152" s="73">
        <v>57</v>
      </c>
      <c r="C152" s="73" t="str">
        <f>VLOOKUP(VLOOKUP($B152,'Paring list'!$A:$H,COLUMN(),0),Clubs!$A:$C,3,0)</f>
        <v>Eq7</v>
      </c>
      <c r="D152" s="73" t="str">
        <f>VLOOKUP(VLOOKUP($B152,'Paring list'!$A:$H,COLUMN(),0),Clubs!$A:$C,3,0)</f>
        <v>Eq13</v>
      </c>
      <c r="E152" s="73" t="str">
        <f>VLOOKUP(VLOOKUP($B152,'Paring list'!$A:$H,COLUMN(),0),Clubs!$A:$C,3,0)</f>
        <v>Eq1</v>
      </c>
      <c r="F152" s="73" t="str">
        <f>VLOOKUP(VLOOKUP($B152,'Paring list'!$A:$H,COLUMN(),0),Clubs!$A:$C,3,0)</f>
        <v>Eq15</v>
      </c>
      <c r="G152" s="73" t="str">
        <f>VLOOKUP(VLOOKUP($B152,'Paring list'!$A:$H,COLUMN(),0),Clubs!$A:$C,3,0)</f>
        <v>Eq11</v>
      </c>
      <c r="H152" s="73" t="str">
        <f>VLOOKUP(VLOOKUP($B152,'Paring list'!$A:$H,COLUMN(),0),Clubs!$A:$C,3,0)</f>
        <v>Eq20</v>
      </c>
      <c r="I152" s="73" t="str">
        <f>VLOOKUP(VLOOKUP($B152,'Paring list'!$A:$J,COLUMN(),0),Clubs!$A:$C,3,0)</f>
        <v>Eq24</v>
      </c>
      <c r="J152" s="73" t="str">
        <f>VLOOKUP(VLOOKUP($B152,'Paring list'!$A:$J,COLUMN(),0),Clubs!$A:$C,3,0)</f>
        <v>Eq17</v>
      </c>
    </row>
    <row r="153" spans="2:10" x14ac:dyDescent="0.3"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2:10" ht="25.8" x14ac:dyDescent="0.5">
      <c r="B154" s="97" t="s">
        <v>88</v>
      </c>
      <c r="C154" s="97"/>
      <c r="D154" s="97"/>
      <c r="E154" s="97"/>
      <c r="F154" s="97"/>
      <c r="G154" s="97"/>
      <c r="H154" s="97"/>
      <c r="I154" s="97"/>
      <c r="J154" s="97"/>
    </row>
    <row r="155" spans="2:10" ht="18" x14ac:dyDescent="0.35">
      <c r="B155" s="28" t="s">
        <v>28</v>
      </c>
      <c r="C155" s="25" t="s">
        <v>9</v>
      </c>
      <c r="D155" s="34" t="s">
        <v>10</v>
      </c>
      <c r="E155" s="35" t="s">
        <v>11</v>
      </c>
      <c r="F155" s="27" t="s">
        <v>12</v>
      </c>
      <c r="G155" s="36" t="s">
        <v>13</v>
      </c>
      <c r="H155" s="37" t="s">
        <v>14</v>
      </c>
      <c r="I155" s="26" t="s">
        <v>37</v>
      </c>
      <c r="J155" s="29" t="s">
        <v>38</v>
      </c>
    </row>
    <row r="156" spans="2:10" s="15" customFormat="1" ht="19.5" customHeight="1" x14ac:dyDescent="0.3">
      <c r="B156" s="73">
        <v>58</v>
      </c>
      <c r="C156" s="73" t="str">
        <f>VLOOKUP(VLOOKUP($B156,'Paring list'!$A:$H,COLUMN(),0),Clubs!$A:$C,3,0)</f>
        <v>Eq22</v>
      </c>
      <c r="D156" s="73" t="str">
        <f>VLOOKUP(VLOOKUP($B156,'Paring list'!$A:$H,COLUMN(),0),Clubs!$A:$C,3,0)</f>
        <v>Eq21</v>
      </c>
      <c r="E156" s="73" t="str">
        <f>VLOOKUP(VLOOKUP($B156,'Paring list'!$A:$H,COLUMN(),0),Clubs!$A:$C,3,0)</f>
        <v>Eq11</v>
      </c>
      <c r="F156" s="73" t="str">
        <f>VLOOKUP(VLOOKUP($B156,'Paring list'!$A:$H,COLUMN(),0),Clubs!$A:$C,3,0)</f>
        <v>Eq9</v>
      </c>
      <c r="G156" s="73" t="str">
        <f>VLOOKUP(VLOOKUP($B156,'Paring list'!$A:$H,COLUMN(),0),Clubs!$A:$C,3,0)</f>
        <v>Eq18</v>
      </c>
      <c r="H156" s="73" t="str">
        <f>VLOOKUP(VLOOKUP($B156,'Paring list'!$A:$H,COLUMN(),0),Clubs!$A:$C,3,0)</f>
        <v>Eq5</v>
      </c>
      <c r="I156" s="73" t="str">
        <f>VLOOKUP(VLOOKUP($B156,'Paring list'!$A:$J,COLUMN(),0),Clubs!$A:$C,3,0)</f>
        <v>Eq3</v>
      </c>
      <c r="J156" s="73" t="str">
        <f>VLOOKUP(VLOOKUP($B156,'Paring list'!$A:$J,COLUMN(),0),Clubs!$A:$C,3,0)</f>
        <v>Eq8</v>
      </c>
    </row>
    <row r="157" spans="2:10" s="15" customFormat="1" ht="19.5" customHeight="1" x14ac:dyDescent="0.3">
      <c r="B157" s="73"/>
      <c r="C157" s="73"/>
      <c r="D157" s="73"/>
      <c r="E157" s="73"/>
      <c r="F157" s="73"/>
      <c r="G157" s="73"/>
      <c r="H157" s="73"/>
      <c r="I157" s="73"/>
      <c r="J157" s="73"/>
    </row>
    <row r="158" spans="2:10" s="15" customFormat="1" ht="19.5" customHeight="1" x14ac:dyDescent="0.3">
      <c r="B158" s="74">
        <v>59</v>
      </c>
      <c r="C158" s="74" t="str">
        <f>VLOOKUP(VLOOKUP($B158,'Paring list'!$A:$H,COLUMN(),0),Clubs!$A:$C,3,0)</f>
        <v>Eq19</v>
      </c>
      <c r="D158" s="74" t="str">
        <f>VLOOKUP(VLOOKUP($B158,'Paring list'!$A:$H,COLUMN(),0),Clubs!$A:$C,3,0)</f>
        <v>Eq4</v>
      </c>
      <c r="E158" s="74" t="str">
        <f>VLOOKUP(VLOOKUP($B158,'Paring list'!$A:$H,COLUMN(),0),Clubs!$A:$C,3,0)</f>
        <v>Eq23</v>
      </c>
      <c r="F158" s="74" t="str">
        <f>VLOOKUP(VLOOKUP($B158,'Paring list'!$A:$H,COLUMN(),0),Clubs!$A:$C,3,0)</f>
        <v>Eq17</v>
      </c>
      <c r="G158" s="74" t="str">
        <f>VLOOKUP(VLOOKUP($B158,'Paring list'!$A:$H,COLUMN(),0),Clubs!$A:$C,3,0)</f>
        <v>Eq15</v>
      </c>
      <c r="H158" s="74" t="str">
        <f>VLOOKUP(VLOOKUP($B158,'Paring list'!$A:$H,COLUMN(),0),Clubs!$A:$C,3,0)</f>
        <v>Eq16</v>
      </c>
      <c r="I158" s="74" t="str">
        <f>VLOOKUP(VLOOKUP($B158,'Paring list'!$A:$J,COLUMN(),0),Clubs!$A:$C,3,0)</f>
        <v>Eq10</v>
      </c>
      <c r="J158" s="74" t="str">
        <f>VLOOKUP(VLOOKUP($B158,'Paring list'!$A:$J,COLUMN(),0),Clubs!$A:$C,3,0)</f>
        <v>Eq13</v>
      </c>
    </row>
    <row r="159" spans="2:10" s="15" customFormat="1" ht="19.5" customHeight="1" x14ac:dyDescent="0.3">
      <c r="B159" s="73"/>
      <c r="C159" s="73"/>
      <c r="D159" s="73"/>
      <c r="E159" s="73"/>
      <c r="F159" s="73"/>
      <c r="G159" s="73"/>
      <c r="H159" s="73"/>
      <c r="I159" s="73"/>
      <c r="J159" s="73"/>
    </row>
    <row r="160" spans="2:10" s="15" customFormat="1" ht="19.5" customHeight="1" x14ac:dyDescent="0.3">
      <c r="B160" s="73">
        <v>60</v>
      </c>
      <c r="C160" s="73" t="str">
        <f>VLOOKUP(VLOOKUP($B160,'Paring list'!$A:$H,COLUMN(),0),Clubs!$A:$C,3,0)</f>
        <v>Eq12</v>
      </c>
      <c r="D160" s="73" t="str">
        <f>VLOOKUP(VLOOKUP($B160,'Paring list'!$A:$H,COLUMN(),0),Clubs!$A:$C,3,0)</f>
        <v>Eq6</v>
      </c>
      <c r="E160" s="73" t="str">
        <f>VLOOKUP(VLOOKUP($B160,'Paring list'!$A:$H,COLUMN(),0),Clubs!$A:$C,3,0)</f>
        <v>Eq24</v>
      </c>
      <c r="F160" s="73" t="str">
        <f>VLOOKUP(VLOOKUP($B160,'Paring list'!$A:$H,COLUMN(),0),Clubs!$A:$C,3,0)</f>
        <v>Eq1</v>
      </c>
      <c r="G160" s="73" t="str">
        <f>VLOOKUP(VLOOKUP($B160,'Paring list'!$A:$H,COLUMN(),0),Clubs!$A:$C,3,0)</f>
        <v>Eq20</v>
      </c>
      <c r="H160" s="73" t="str">
        <f>VLOOKUP(VLOOKUP($B160,'Paring list'!$A:$H,COLUMN(),0),Clubs!$A:$C,3,0)</f>
        <v>Eq7</v>
      </c>
      <c r="I160" s="73" t="str">
        <f>VLOOKUP(VLOOKUP($B160,'Paring list'!$A:$J,COLUMN(),0),Clubs!$A:$C,3,0)</f>
        <v>Eq2</v>
      </c>
      <c r="J160" s="73" t="str">
        <f>VLOOKUP(VLOOKUP($B160,'Paring list'!$A:$J,COLUMN(),0),Clubs!$A:$C,3,0)</f>
        <v>Eq14</v>
      </c>
    </row>
    <row r="161" spans="2:10" s="15" customFormat="1" ht="19.5" customHeight="1" x14ac:dyDescent="0.3">
      <c r="B161" s="73"/>
      <c r="C161" s="73"/>
      <c r="D161" s="73"/>
      <c r="E161" s="73"/>
      <c r="F161" s="73"/>
      <c r="G161" s="73"/>
      <c r="H161" s="73"/>
      <c r="I161" s="73"/>
      <c r="J161" s="73"/>
    </row>
    <row r="162" spans="2:10" ht="25.8" x14ac:dyDescent="0.5">
      <c r="B162" s="97" t="s">
        <v>89</v>
      </c>
      <c r="C162" s="97"/>
      <c r="D162" s="97"/>
      <c r="E162" s="97"/>
      <c r="F162" s="97"/>
      <c r="G162" s="97"/>
      <c r="H162" s="97"/>
      <c r="I162" s="97"/>
      <c r="J162" s="97"/>
    </row>
    <row r="163" spans="2:10" ht="18" x14ac:dyDescent="0.35">
      <c r="B163" s="28" t="s">
        <v>28</v>
      </c>
      <c r="C163" s="25" t="s">
        <v>9</v>
      </c>
      <c r="D163" s="34" t="s">
        <v>10</v>
      </c>
      <c r="E163" s="35" t="s">
        <v>11</v>
      </c>
      <c r="F163" s="27" t="s">
        <v>12</v>
      </c>
      <c r="G163" s="36" t="s">
        <v>13</v>
      </c>
      <c r="H163" s="37" t="s">
        <v>14</v>
      </c>
      <c r="I163" s="26" t="s">
        <v>37</v>
      </c>
      <c r="J163" s="29" t="s">
        <v>38</v>
      </c>
    </row>
    <row r="164" spans="2:10" s="15" customFormat="1" ht="19.5" customHeight="1" x14ac:dyDescent="0.3">
      <c r="B164" s="73">
        <v>61</v>
      </c>
      <c r="C164" s="73" t="str">
        <f>VLOOKUP(VLOOKUP($B164,'Paring list'!$A:$H,COLUMN(),0),Clubs!$A:$C,3,0)</f>
        <v>Eq2</v>
      </c>
      <c r="D164" s="73" t="str">
        <f>VLOOKUP(VLOOKUP($B164,'Paring list'!$A:$H,COLUMN(),0),Clubs!$A:$C,3,0)</f>
        <v>Eq11</v>
      </c>
      <c r="E164" s="73" t="str">
        <f>VLOOKUP(VLOOKUP($B164,'Paring list'!$A:$H,COLUMN(),0),Clubs!$A:$C,3,0)</f>
        <v>Eq20</v>
      </c>
      <c r="F164" s="73" t="str">
        <f>VLOOKUP(VLOOKUP($B164,'Paring list'!$A:$H,COLUMN(),0),Clubs!$A:$C,3,0)</f>
        <v>Eq21</v>
      </c>
      <c r="G164" s="73" t="str">
        <f>VLOOKUP(VLOOKUP($B164,'Paring list'!$A:$H,COLUMN(),0),Clubs!$A:$C,3,0)</f>
        <v>Eq23</v>
      </c>
      <c r="H164" s="73" t="str">
        <f>VLOOKUP(VLOOKUP($B164,'Paring list'!$A:$H,COLUMN(),0),Clubs!$A:$C,3,0)</f>
        <v>Eq22</v>
      </c>
      <c r="I164" s="73" t="str">
        <f>VLOOKUP(VLOOKUP($B164,'Paring list'!$A:$J,COLUMN(),0),Clubs!$A:$C,3,0)</f>
        <v>Eq19</v>
      </c>
      <c r="J164" s="73" t="str">
        <f>VLOOKUP(VLOOKUP($B164,'Paring list'!$A:$J,COLUMN(),0),Clubs!$A:$C,3,0)</f>
        <v>Eq14</v>
      </c>
    </row>
    <row r="165" spans="2:10" s="15" customFormat="1" ht="19.5" customHeight="1" x14ac:dyDescent="0.3">
      <c r="B165" s="73"/>
      <c r="C165" s="73"/>
      <c r="D165" s="73"/>
      <c r="E165" s="73"/>
      <c r="F165" s="73"/>
      <c r="G165" s="73"/>
      <c r="H165" s="73"/>
      <c r="I165" s="73"/>
      <c r="J165" s="73"/>
    </row>
    <row r="166" spans="2:10" s="15" customFormat="1" ht="19.5" customHeight="1" x14ac:dyDescent="0.3">
      <c r="B166" s="74">
        <v>62</v>
      </c>
      <c r="C166" s="74" t="str">
        <f>VLOOKUP(VLOOKUP($B166,'Paring list'!$A:$H,COLUMN(),0),Clubs!$A:$C,3,0)</f>
        <v>Eq3</v>
      </c>
      <c r="D166" s="74" t="str">
        <f>VLOOKUP(VLOOKUP($B166,'Paring list'!$A:$H,COLUMN(),0),Clubs!$A:$C,3,0)</f>
        <v>Eq5</v>
      </c>
      <c r="E166" s="74" t="str">
        <f>VLOOKUP(VLOOKUP($B166,'Paring list'!$A:$H,COLUMN(),0),Clubs!$A:$C,3,0)</f>
        <v>Eq16</v>
      </c>
      <c r="F166" s="74" t="str">
        <f>VLOOKUP(VLOOKUP($B166,'Paring list'!$A:$H,COLUMN(),0),Clubs!$A:$C,3,0)</f>
        <v>Eq7</v>
      </c>
      <c r="G166" s="74" t="str">
        <f>VLOOKUP(VLOOKUP($B166,'Paring list'!$A:$H,COLUMN(),0),Clubs!$A:$C,3,0)</f>
        <v>Eq1</v>
      </c>
      <c r="H166" s="74" t="str">
        <f>VLOOKUP(VLOOKUP($B166,'Paring list'!$A:$H,COLUMN(),0),Clubs!$A:$C,3,0)</f>
        <v>Eq24</v>
      </c>
      <c r="I166" s="74" t="str">
        <f>VLOOKUP(VLOOKUP($B166,'Paring list'!$A:$J,COLUMN(),0),Clubs!$A:$C,3,0)</f>
        <v>Eq4</v>
      </c>
      <c r="J166" s="74" t="str">
        <f>VLOOKUP(VLOOKUP($B166,'Paring list'!$A:$J,COLUMN(),0),Clubs!$A:$C,3,0)</f>
        <v>Eq10</v>
      </c>
    </row>
    <row r="167" spans="2:10" s="15" customFormat="1" ht="19.5" customHeight="1" x14ac:dyDescent="0.3">
      <c r="B167" s="73"/>
      <c r="C167" s="73"/>
      <c r="D167" s="73"/>
      <c r="E167" s="73"/>
      <c r="F167" s="73"/>
      <c r="G167" s="73"/>
      <c r="H167" s="73"/>
      <c r="I167" s="73"/>
      <c r="J167" s="73"/>
    </row>
    <row r="168" spans="2:10" s="15" customFormat="1" ht="19.5" customHeight="1" x14ac:dyDescent="0.3">
      <c r="B168" s="73">
        <v>63</v>
      </c>
      <c r="C168" s="73" t="str">
        <f>VLOOKUP(VLOOKUP($B168,'Paring list'!$A:$H,COLUMN(),0),Clubs!$A:$C,3,0)</f>
        <v>Eq18</v>
      </c>
      <c r="D168" s="73" t="str">
        <f>VLOOKUP(VLOOKUP($B168,'Paring list'!$A:$H,COLUMN(),0),Clubs!$A:$C,3,0)</f>
        <v>Eq9</v>
      </c>
      <c r="E168" s="73" t="str">
        <f>VLOOKUP(VLOOKUP($B168,'Paring list'!$A:$H,COLUMN(),0),Clubs!$A:$C,3,0)</f>
        <v>Eq15</v>
      </c>
      <c r="F168" s="73" t="str">
        <f>VLOOKUP(VLOOKUP($B168,'Paring list'!$A:$H,COLUMN(),0),Clubs!$A:$C,3,0)</f>
        <v>Eq13</v>
      </c>
      <c r="G168" s="73" t="str">
        <f>VLOOKUP(VLOOKUP($B168,'Paring list'!$A:$H,COLUMN(),0),Clubs!$A:$C,3,0)</f>
        <v>Eq17</v>
      </c>
      <c r="H168" s="73" t="str">
        <f>VLOOKUP(VLOOKUP($B168,'Paring list'!$A:$H,COLUMN(),0),Clubs!$A:$C,3,0)</f>
        <v>Eq12</v>
      </c>
      <c r="I168" s="73" t="str">
        <f>VLOOKUP(VLOOKUP($B168,'Paring list'!$A:$J,COLUMN(),0),Clubs!$A:$C,3,0)</f>
        <v>Eq8</v>
      </c>
      <c r="J168" s="73" t="str">
        <f>VLOOKUP(VLOOKUP($B168,'Paring list'!$A:$J,COLUMN(),0),Clubs!$A:$C,3,0)</f>
        <v>Eq6</v>
      </c>
    </row>
    <row r="169" spans="2:10" s="15" customFormat="1" ht="19.5" customHeight="1" x14ac:dyDescent="0.3">
      <c r="B169" s="73"/>
      <c r="C169" s="73"/>
      <c r="D169" s="73"/>
      <c r="E169" s="73"/>
      <c r="F169" s="73"/>
      <c r="G169" s="73"/>
      <c r="H169" s="73"/>
      <c r="I169" s="73"/>
      <c r="J169" s="73"/>
    </row>
    <row r="170" spans="2:10" ht="25.8" x14ac:dyDescent="0.5">
      <c r="B170" s="97" t="s">
        <v>90</v>
      </c>
      <c r="C170" s="97"/>
      <c r="D170" s="97"/>
      <c r="E170" s="97"/>
      <c r="F170" s="97"/>
      <c r="G170" s="97"/>
      <c r="H170" s="97"/>
      <c r="I170" s="97"/>
      <c r="J170" s="97"/>
    </row>
    <row r="171" spans="2:10" ht="18" x14ac:dyDescent="0.35">
      <c r="B171" s="28" t="s">
        <v>28</v>
      </c>
      <c r="C171" s="25" t="s">
        <v>9</v>
      </c>
      <c r="D171" s="34" t="s">
        <v>10</v>
      </c>
      <c r="E171" s="35" t="s">
        <v>11</v>
      </c>
      <c r="F171" s="27" t="s">
        <v>12</v>
      </c>
      <c r="G171" s="36" t="s">
        <v>13</v>
      </c>
      <c r="H171" s="37" t="s">
        <v>14</v>
      </c>
      <c r="I171" s="26" t="s">
        <v>37</v>
      </c>
      <c r="J171" s="29" t="s">
        <v>38</v>
      </c>
    </row>
    <row r="172" spans="2:10" s="15" customFormat="1" ht="19.5" customHeight="1" x14ac:dyDescent="0.3">
      <c r="B172" s="73">
        <v>64</v>
      </c>
      <c r="C172" s="73" t="str">
        <f>VLOOKUP(VLOOKUP($B172,'Paring list'!$A:$H,COLUMN(),0),Clubs!$A:$C,3,0)</f>
        <v>Eq14</v>
      </c>
      <c r="D172" s="73" t="str">
        <f>VLOOKUP(VLOOKUP($B172,'Paring list'!$A:$H,COLUMN(),0),Clubs!$A:$C,3,0)</f>
        <v>Eq18</v>
      </c>
      <c r="E172" s="73" t="str">
        <f>VLOOKUP(VLOOKUP($B172,'Paring list'!$A:$H,COLUMN(),0),Clubs!$A:$C,3,0)</f>
        <v>Eq7</v>
      </c>
      <c r="F172" s="73" t="str">
        <f>VLOOKUP(VLOOKUP($B172,'Paring list'!$A:$H,COLUMN(),0),Clubs!$A:$C,3,0)</f>
        <v>Eq4</v>
      </c>
      <c r="G172" s="73" t="str">
        <f>VLOOKUP(VLOOKUP($B172,'Paring list'!$A:$H,COLUMN(),0),Clubs!$A:$C,3,0)</f>
        <v>Eq21</v>
      </c>
      <c r="H172" s="73" t="str">
        <f>VLOOKUP(VLOOKUP($B172,'Paring list'!$A:$H,COLUMN(),0),Clubs!$A:$C,3,0)</f>
        <v>Eq17</v>
      </c>
      <c r="I172" s="73" t="str">
        <f>VLOOKUP(VLOOKUP($B172,'Paring list'!$A:$J,COLUMN(),0),Clubs!$A:$C,3,0)</f>
        <v>Eq10</v>
      </c>
      <c r="J172" s="73" t="str">
        <f>VLOOKUP(VLOOKUP($B172,'Paring list'!$A:$J,COLUMN(),0),Clubs!$A:$C,3,0)</f>
        <v>Eq8</v>
      </c>
    </row>
    <row r="173" spans="2:10" s="15" customFormat="1" ht="19.5" customHeight="1" x14ac:dyDescent="0.3">
      <c r="B173" s="73"/>
      <c r="C173" s="73"/>
      <c r="D173" s="73"/>
      <c r="E173" s="73"/>
      <c r="F173" s="73"/>
      <c r="G173" s="73"/>
      <c r="H173" s="73"/>
      <c r="I173" s="73"/>
      <c r="J173" s="73"/>
    </row>
    <row r="174" spans="2:10" s="15" customFormat="1" ht="19.5" customHeight="1" x14ac:dyDescent="0.3">
      <c r="B174" s="74">
        <v>65</v>
      </c>
      <c r="C174" s="74" t="str">
        <f>VLOOKUP(VLOOKUP($B174,'Paring list'!$A:$H,COLUMN(),0),Clubs!$A:$C,3,0)</f>
        <v>Eq15</v>
      </c>
      <c r="D174" s="74" t="str">
        <f>VLOOKUP(VLOOKUP($B174,'Paring list'!$A:$H,COLUMN(),0),Clubs!$A:$C,3,0)</f>
        <v>Eq3</v>
      </c>
      <c r="E174" s="74" t="str">
        <f>VLOOKUP(VLOOKUP($B174,'Paring list'!$A:$H,COLUMN(),0),Clubs!$A:$C,3,0)</f>
        <v>Eq9</v>
      </c>
      <c r="F174" s="74" t="str">
        <f>VLOOKUP(VLOOKUP($B174,'Paring list'!$A:$H,COLUMN(),0),Clubs!$A:$C,3,0)</f>
        <v>Eq11</v>
      </c>
      <c r="G174" s="74" t="str">
        <f>VLOOKUP(VLOOKUP($B174,'Paring list'!$A:$H,COLUMN(),0),Clubs!$A:$C,3,0)</f>
        <v>Eq6</v>
      </c>
      <c r="H174" s="74" t="str">
        <f>VLOOKUP(VLOOKUP($B174,'Paring list'!$A:$H,COLUMN(),0),Clubs!$A:$C,3,0)</f>
        <v>Eq1</v>
      </c>
      <c r="I174" s="74" t="str">
        <f>VLOOKUP(VLOOKUP($B174,'Paring list'!$A:$J,COLUMN(),0),Clubs!$A:$C,3,0)</f>
        <v>Eq20</v>
      </c>
      <c r="J174" s="74" t="str">
        <f>VLOOKUP(VLOOKUP($B174,'Paring list'!$A:$J,COLUMN(),0),Clubs!$A:$C,3,0)</f>
        <v>Eq24</v>
      </c>
    </row>
    <row r="175" spans="2:10" s="15" customFormat="1" ht="19.5" customHeight="1" x14ac:dyDescent="0.3">
      <c r="B175" s="73"/>
      <c r="C175" s="73"/>
      <c r="D175" s="73"/>
      <c r="E175" s="73"/>
      <c r="F175" s="73"/>
      <c r="G175" s="73"/>
      <c r="H175" s="73"/>
      <c r="I175" s="73"/>
      <c r="J175" s="73"/>
    </row>
    <row r="176" spans="2:10" s="15" customFormat="1" ht="19.5" customHeight="1" x14ac:dyDescent="0.3">
      <c r="B176" s="73">
        <v>66</v>
      </c>
      <c r="C176" s="73" t="str">
        <f>VLOOKUP(VLOOKUP($B176,'Paring list'!$A:$H,COLUMN(),0),Clubs!$A:$C,3,0)</f>
        <v>Eq5</v>
      </c>
      <c r="D176" s="73" t="str">
        <f>VLOOKUP(VLOOKUP($B176,'Paring list'!$A:$H,COLUMN(),0),Clubs!$A:$C,3,0)</f>
        <v>Eq22</v>
      </c>
      <c r="E176" s="73" t="str">
        <f>VLOOKUP(VLOOKUP($B176,'Paring list'!$A:$H,COLUMN(),0),Clubs!$A:$C,3,0)</f>
        <v>Eq19</v>
      </c>
      <c r="F176" s="73" t="str">
        <f>VLOOKUP(VLOOKUP($B176,'Paring list'!$A:$H,COLUMN(),0),Clubs!$A:$C,3,0)</f>
        <v>Eq23</v>
      </c>
      <c r="G176" s="73" t="str">
        <f>VLOOKUP(VLOOKUP($B176,'Paring list'!$A:$H,COLUMN(),0),Clubs!$A:$C,3,0)</f>
        <v>Eq13</v>
      </c>
      <c r="H176" s="73" t="str">
        <f>VLOOKUP(VLOOKUP($B176,'Paring list'!$A:$H,COLUMN(),0),Clubs!$A:$C,3,0)</f>
        <v>Eq2</v>
      </c>
      <c r="I176" s="73" t="str">
        <f>VLOOKUP(VLOOKUP($B176,'Paring list'!$A:$J,COLUMN(),0),Clubs!$A:$C,3,0)</f>
        <v>Eq16</v>
      </c>
      <c r="J176" s="73" t="str">
        <f>VLOOKUP(VLOOKUP($B176,'Paring list'!$A:$J,COLUMN(),0),Clubs!$A:$C,3,0)</f>
        <v>Eq12</v>
      </c>
    </row>
    <row r="177" spans="2:10" s="15" customFormat="1" ht="19.5" customHeight="1" x14ac:dyDescent="0.3">
      <c r="B177" s="73"/>
      <c r="C177" s="73"/>
      <c r="D177" s="73"/>
      <c r="E177" s="73"/>
      <c r="F177" s="73"/>
      <c r="G177" s="73"/>
      <c r="H177" s="73"/>
      <c r="I177" s="73"/>
      <c r="J177" s="73"/>
    </row>
    <row r="178" spans="2:10" ht="25.8" x14ac:dyDescent="0.5">
      <c r="B178" s="97" t="s">
        <v>91</v>
      </c>
      <c r="C178" s="97"/>
      <c r="D178" s="97"/>
      <c r="E178" s="97"/>
      <c r="F178" s="97"/>
      <c r="G178" s="97"/>
      <c r="H178" s="97"/>
      <c r="I178" s="97"/>
      <c r="J178" s="97"/>
    </row>
    <row r="179" spans="2:10" ht="18" x14ac:dyDescent="0.35">
      <c r="B179" s="28" t="s">
        <v>28</v>
      </c>
      <c r="C179" s="25" t="s">
        <v>9</v>
      </c>
      <c r="D179" s="34" t="s">
        <v>10</v>
      </c>
      <c r="E179" s="35" t="s">
        <v>11</v>
      </c>
      <c r="F179" s="27" t="s">
        <v>12</v>
      </c>
      <c r="G179" s="36" t="s">
        <v>13</v>
      </c>
      <c r="H179" s="37" t="s">
        <v>14</v>
      </c>
      <c r="I179" s="26" t="s">
        <v>37</v>
      </c>
      <c r="J179" s="29" t="s">
        <v>38</v>
      </c>
    </row>
    <row r="180" spans="2:10" s="15" customFormat="1" ht="19.5" customHeight="1" x14ac:dyDescent="0.3">
      <c r="B180" s="73">
        <v>67</v>
      </c>
      <c r="C180" s="73" t="str">
        <f>VLOOKUP(VLOOKUP($B180,'Paring list'!$A:$H,COLUMN(),0),Clubs!$A:$C,3,0)</f>
        <v>Eq7</v>
      </c>
      <c r="D180" s="73" t="str">
        <f>VLOOKUP(VLOOKUP($B180,'Paring list'!$A:$H,COLUMN(),0),Clubs!$A:$C,3,0)</f>
        <v>Eq14</v>
      </c>
      <c r="E180" s="73" t="str">
        <f>VLOOKUP(VLOOKUP($B180,'Paring list'!$A:$H,COLUMN(),0),Clubs!$A:$C,3,0)</f>
        <v>Eq13</v>
      </c>
      <c r="F180" s="73" t="str">
        <f>VLOOKUP(VLOOKUP($B180,'Paring list'!$A:$H,COLUMN(),0),Clubs!$A:$C,3,0)</f>
        <v>Eq5</v>
      </c>
      <c r="G180" s="73" t="str">
        <f>VLOOKUP(VLOOKUP($B180,'Paring list'!$A:$H,COLUMN(),0),Clubs!$A:$C,3,0)</f>
        <v>Eq9</v>
      </c>
      <c r="H180" s="73" t="str">
        <f>VLOOKUP(VLOOKUP($B180,'Paring list'!$A:$H,COLUMN(),0),Clubs!$A:$C,3,0)</f>
        <v>Eq24</v>
      </c>
      <c r="I180" s="73" t="str">
        <f>VLOOKUP(VLOOKUP($B180,'Paring list'!$A:$J,COLUMN(),0),Clubs!$A:$C,3,0)</f>
        <v>Eq22</v>
      </c>
      <c r="J180" s="73" t="str">
        <f>VLOOKUP(VLOOKUP($B180,'Paring list'!$A:$J,COLUMN(),0),Clubs!$A:$C,3,0)</f>
        <v>Eq15</v>
      </c>
    </row>
    <row r="181" spans="2:10" s="15" customFormat="1" ht="19.5" customHeight="1" x14ac:dyDescent="0.3">
      <c r="B181" s="73"/>
      <c r="C181" s="73"/>
      <c r="D181" s="73"/>
      <c r="E181" s="73"/>
      <c r="F181" s="73"/>
      <c r="G181" s="73"/>
      <c r="H181" s="73"/>
      <c r="I181" s="73"/>
      <c r="J181" s="73"/>
    </row>
    <row r="182" spans="2:10" s="15" customFormat="1" ht="19.5" customHeight="1" x14ac:dyDescent="0.3">
      <c r="B182" s="74">
        <v>68</v>
      </c>
      <c r="C182" s="74" t="str">
        <f>VLOOKUP(VLOOKUP($B182,'Paring list'!$A:$H,COLUMN(),0),Clubs!$A:$C,3,0)</f>
        <v>Eq8</v>
      </c>
      <c r="D182" s="74" t="str">
        <f>VLOOKUP(VLOOKUP($B182,'Paring list'!$A:$H,COLUMN(),0),Clubs!$A:$C,3,0)</f>
        <v>Eq17</v>
      </c>
      <c r="E182" s="74" t="str">
        <f>VLOOKUP(VLOOKUP($B182,'Paring list'!$A:$H,COLUMN(),0),Clubs!$A:$C,3,0)</f>
        <v>Eq2</v>
      </c>
      <c r="F182" s="74" t="str">
        <f>VLOOKUP(VLOOKUP($B182,'Paring list'!$A:$H,COLUMN(),0),Clubs!$A:$C,3,0)</f>
        <v>Eq16</v>
      </c>
      <c r="G182" s="74" t="str">
        <f>VLOOKUP(VLOOKUP($B182,'Paring list'!$A:$H,COLUMN(),0),Clubs!$A:$C,3,0)</f>
        <v>Eq19</v>
      </c>
      <c r="H182" s="74" t="str">
        <f>VLOOKUP(VLOOKUP($B182,'Paring list'!$A:$H,COLUMN(),0),Clubs!$A:$C,3,0)</f>
        <v>Eq18</v>
      </c>
      <c r="I182" s="74" t="str">
        <f>VLOOKUP(VLOOKUP($B182,'Paring list'!$A:$J,COLUMN(),0),Clubs!$A:$C,3,0)</f>
        <v>Eq1</v>
      </c>
      <c r="J182" s="74" t="str">
        <f>VLOOKUP(VLOOKUP($B182,'Paring list'!$A:$J,COLUMN(),0),Clubs!$A:$C,3,0)</f>
        <v>Eq3</v>
      </c>
    </row>
    <row r="183" spans="2:10" s="15" customFormat="1" ht="19.5" customHeight="1" x14ac:dyDescent="0.3">
      <c r="B183" s="73"/>
      <c r="C183" s="73"/>
      <c r="D183" s="73"/>
      <c r="E183" s="73"/>
      <c r="F183" s="73"/>
      <c r="G183" s="73"/>
      <c r="H183" s="73"/>
      <c r="I183" s="73"/>
      <c r="J183" s="73"/>
    </row>
    <row r="184" spans="2:10" s="15" customFormat="1" ht="19.5" customHeight="1" x14ac:dyDescent="0.3">
      <c r="B184" s="73">
        <v>69</v>
      </c>
      <c r="C184" s="73" t="str">
        <f>VLOOKUP(VLOOKUP($B184,'Paring list'!$A:$H,COLUMN(),0),Clubs!$A:$C,3,0)</f>
        <v>Eq11</v>
      </c>
      <c r="D184" s="73" t="str">
        <f>VLOOKUP(VLOOKUP($B184,'Paring list'!$A:$H,COLUMN(),0),Clubs!$A:$C,3,0)</f>
        <v>Eq4</v>
      </c>
      <c r="E184" s="73" t="str">
        <f>VLOOKUP(VLOOKUP($B184,'Paring list'!$A:$H,COLUMN(),0),Clubs!$A:$C,3,0)</f>
        <v>Eq10</v>
      </c>
      <c r="F184" s="73" t="str">
        <f>VLOOKUP(VLOOKUP($B184,'Paring list'!$A:$H,COLUMN(),0),Clubs!$A:$C,3,0)</f>
        <v>Eq6</v>
      </c>
      <c r="G184" s="73" t="str">
        <f>VLOOKUP(VLOOKUP($B184,'Paring list'!$A:$H,COLUMN(),0),Clubs!$A:$C,3,0)</f>
        <v>Eq12</v>
      </c>
      <c r="H184" s="73" t="str">
        <f>VLOOKUP(VLOOKUP($B184,'Paring list'!$A:$H,COLUMN(),0),Clubs!$A:$C,3,0)</f>
        <v>Eq23</v>
      </c>
      <c r="I184" s="73" t="str">
        <f>VLOOKUP(VLOOKUP($B184,'Paring list'!$A:$J,COLUMN(),0),Clubs!$A:$C,3,0)</f>
        <v>Eq21</v>
      </c>
      <c r="J184" s="73" t="str">
        <f>VLOOKUP(VLOOKUP($B184,'Paring list'!$A:$J,COLUMN(),0),Clubs!$A:$C,3,0)</f>
        <v>Eq20</v>
      </c>
    </row>
    <row r="185" spans="2:10" s="15" customFormat="1" ht="19.5" customHeight="1" x14ac:dyDescent="0.3">
      <c r="B185" s="73"/>
      <c r="C185" s="73"/>
      <c r="D185" s="73"/>
      <c r="E185" s="73"/>
      <c r="F185" s="73"/>
      <c r="G185" s="73"/>
      <c r="H185" s="73"/>
      <c r="I185" s="73"/>
      <c r="J185" s="73"/>
    </row>
    <row r="186" spans="2:10" ht="25.8" x14ac:dyDescent="0.5">
      <c r="B186" s="97" t="s">
        <v>92</v>
      </c>
      <c r="C186" s="97"/>
      <c r="D186" s="97"/>
      <c r="E186" s="97"/>
      <c r="F186" s="97"/>
      <c r="G186" s="97"/>
      <c r="H186" s="97"/>
      <c r="I186" s="97"/>
      <c r="J186" s="97"/>
    </row>
    <row r="187" spans="2:10" ht="18" x14ac:dyDescent="0.35">
      <c r="B187" s="28" t="s">
        <v>28</v>
      </c>
      <c r="C187" s="25" t="s">
        <v>9</v>
      </c>
      <c r="D187" s="34" t="s">
        <v>10</v>
      </c>
      <c r="E187" s="35" t="s">
        <v>11</v>
      </c>
      <c r="F187" s="27" t="s">
        <v>12</v>
      </c>
      <c r="G187" s="36" t="s">
        <v>13</v>
      </c>
      <c r="H187" s="37" t="s">
        <v>14</v>
      </c>
      <c r="I187" s="26" t="s">
        <v>37</v>
      </c>
      <c r="J187" s="29" t="s">
        <v>38</v>
      </c>
    </row>
    <row r="188" spans="2:10" s="15" customFormat="1" ht="19.5" customHeight="1" x14ac:dyDescent="0.3">
      <c r="B188" s="73">
        <v>70</v>
      </c>
      <c r="C188" s="73" t="str">
        <f>VLOOKUP(VLOOKUP($B188,'Paring list'!$A:$H,COLUMN(),0),Clubs!$A:$C,3,0)</f>
        <v>Eq4</v>
      </c>
      <c r="D188" s="73" t="str">
        <f>VLOOKUP(VLOOKUP($B188,'Paring list'!$A:$H,COLUMN(),0),Clubs!$A:$C,3,0)</f>
        <v>Eq5</v>
      </c>
      <c r="E188" s="73" t="str">
        <f>VLOOKUP(VLOOKUP($B188,'Paring list'!$A:$H,COLUMN(),0),Clubs!$A:$C,3,0)</f>
        <v>Eq3</v>
      </c>
      <c r="F188" s="73" t="str">
        <f>VLOOKUP(VLOOKUP($B188,'Paring list'!$A:$H,COLUMN(),0),Clubs!$A:$C,3,0)</f>
        <v>Eq14</v>
      </c>
      <c r="G188" s="73" t="str">
        <f>VLOOKUP(VLOOKUP($B188,'Paring list'!$A:$H,COLUMN(),0),Clubs!$A:$C,3,0)</f>
        <v>Eq24</v>
      </c>
      <c r="H188" s="73" t="str">
        <f>VLOOKUP(VLOOKUP($B188,'Paring list'!$A:$H,COLUMN(),0),Clubs!$A:$C,3,0)</f>
        <v>Eq11</v>
      </c>
      <c r="I188" s="73" t="str">
        <f>VLOOKUP(VLOOKUP($B188,'Paring list'!$A:$J,COLUMN(),0),Clubs!$A:$C,3,0)</f>
        <v>Eq17</v>
      </c>
      <c r="J188" s="73" t="str">
        <f>VLOOKUP(VLOOKUP($B188,'Paring list'!$A:$J,COLUMN(),0),Clubs!$A:$C,3,0)</f>
        <v>Eq19</v>
      </c>
    </row>
    <row r="189" spans="2:10" s="15" customFormat="1" ht="19.5" customHeight="1" x14ac:dyDescent="0.3">
      <c r="B189" s="73"/>
      <c r="C189" s="73"/>
      <c r="D189" s="73"/>
      <c r="E189" s="73"/>
      <c r="F189" s="73"/>
      <c r="G189" s="73"/>
      <c r="H189" s="73"/>
      <c r="I189" s="73"/>
      <c r="J189" s="73"/>
    </row>
    <row r="190" spans="2:10" s="15" customFormat="1" ht="19.5" customHeight="1" x14ac:dyDescent="0.3">
      <c r="B190" s="74">
        <v>71</v>
      </c>
      <c r="C190" s="74" t="str">
        <f>VLOOKUP(VLOOKUP($B190,'Paring list'!$A:$H,COLUMN(),0),Clubs!$A:$C,3,0)</f>
        <v>Eq22</v>
      </c>
      <c r="D190" s="74" t="str">
        <f>VLOOKUP(VLOOKUP($B190,'Paring list'!$A:$H,COLUMN(),0),Clubs!$A:$C,3,0)</f>
        <v>Eq8</v>
      </c>
      <c r="E190" s="74" t="str">
        <f>VLOOKUP(VLOOKUP($B190,'Paring list'!$A:$H,COLUMN(),0),Clubs!$A:$C,3,0)</f>
        <v>Eq20</v>
      </c>
      <c r="F190" s="74" t="str">
        <f>VLOOKUP(VLOOKUP($B190,'Paring list'!$A:$H,COLUMN(),0),Clubs!$A:$C,3,0)</f>
        <v>Eq10</v>
      </c>
      <c r="G190" s="74" t="str">
        <f>VLOOKUP(VLOOKUP($B190,'Paring list'!$A:$H,COLUMN(),0),Clubs!$A:$C,3,0)</f>
        <v>Eq15</v>
      </c>
      <c r="H190" s="74" t="str">
        <f>VLOOKUP(VLOOKUP($B190,'Paring list'!$A:$H,COLUMN(),0),Clubs!$A:$C,3,0)</f>
        <v>Eq9</v>
      </c>
      <c r="I190" s="74" t="str">
        <f>VLOOKUP(VLOOKUP($B190,'Paring list'!$A:$J,COLUMN(),0),Clubs!$A:$C,3,0)</f>
        <v>Eq12</v>
      </c>
      <c r="J190" s="74" t="str">
        <f>VLOOKUP(VLOOKUP($B190,'Paring list'!$A:$J,COLUMN(),0),Clubs!$A:$C,3,0)</f>
        <v>Eq1</v>
      </c>
    </row>
    <row r="191" spans="2:10" s="15" customFormat="1" ht="19.5" customHeight="1" x14ac:dyDescent="0.3">
      <c r="B191" s="73"/>
      <c r="C191" s="73"/>
      <c r="D191" s="73"/>
      <c r="E191" s="73"/>
      <c r="F191" s="73"/>
      <c r="G191" s="73"/>
      <c r="H191" s="73"/>
      <c r="I191" s="73"/>
      <c r="J191" s="73"/>
    </row>
    <row r="192" spans="2:10" s="15" customFormat="1" ht="19.5" customHeight="1" x14ac:dyDescent="0.3">
      <c r="B192" s="73">
        <v>72</v>
      </c>
      <c r="C192" s="73" t="str">
        <f>VLOOKUP(VLOOKUP($B192,'Paring list'!$A:$H,COLUMN(),0),Clubs!$A:$C,3,0)</f>
        <v>Eq21</v>
      </c>
      <c r="D192" s="73" t="str">
        <f>VLOOKUP(VLOOKUP($B192,'Paring list'!$A:$H,COLUMN(),0),Clubs!$A:$C,3,0)</f>
        <v>Eq18</v>
      </c>
      <c r="E192" s="73" t="str">
        <f>VLOOKUP(VLOOKUP($B192,'Paring list'!$A:$H,COLUMN(),0),Clubs!$A:$C,3,0)</f>
        <v>Eq16</v>
      </c>
      <c r="F192" s="73" t="str">
        <f>VLOOKUP(VLOOKUP($B192,'Paring list'!$A:$H,COLUMN(),0),Clubs!$A:$C,3,0)</f>
        <v>Eq7</v>
      </c>
      <c r="G192" s="73" t="str">
        <f>VLOOKUP(VLOOKUP($B192,'Paring list'!$A:$H,COLUMN(),0),Clubs!$A:$C,3,0)</f>
        <v>Eq6</v>
      </c>
      <c r="H192" s="73" t="str">
        <f>VLOOKUP(VLOOKUP($B192,'Paring list'!$A:$H,COLUMN(),0),Clubs!$A:$C,3,0)</f>
        <v>Eq13</v>
      </c>
      <c r="I192" s="73" t="str">
        <f>VLOOKUP(VLOOKUP($B192,'Paring list'!$A:$J,COLUMN(),0),Clubs!$A:$C,3,0)</f>
        <v>Eq2</v>
      </c>
      <c r="J192" s="73" t="str">
        <f>VLOOKUP(VLOOKUP($B192,'Paring list'!$A:$J,COLUMN(),0),Clubs!$A:$C,3,0)</f>
        <v>Eq23</v>
      </c>
    </row>
    <row r="193" spans="2:10" s="15" customFormat="1" ht="19.5" customHeight="1" x14ac:dyDescent="0.3">
      <c r="B193" s="73"/>
      <c r="C193" s="73"/>
      <c r="D193" s="73"/>
      <c r="E193" s="73"/>
      <c r="F193" s="73"/>
      <c r="G193" s="73"/>
      <c r="H193" s="73"/>
      <c r="I193" s="73"/>
      <c r="J193" s="73"/>
    </row>
    <row r="194" spans="2:10" ht="25.8" x14ac:dyDescent="0.5">
      <c r="B194" s="97" t="s">
        <v>93</v>
      </c>
      <c r="C194" s="97"/>
      <c r="D194" s="97"/>
      <c r="E194" s="97"/>
      <c r="F194" s="97"/>
      <c r="G194" s="97"/>
      <c r="H194" s="97"/>
      <c r="I194" s="97"/>
      <c r="J194" s="97"/>
    </row>
    <row r="195" spans="2:10" ht="18" x14ac:dyDescent="0.35">
      <c r="B195" s="28" t="s">
        <v>28</v>
      </c>
      <c r="C195" s="25" t="s">
        <v>9</v>
      </c>
      <c r="D195" s="34" t="s">
        <v>10</v>
      </c>
      <c r="E195" s="35" t="s">
        <v>11</v>
      </c>
      <c r="F195" s="27" t="s">
        <v>12</v>
      </c>
      <c r="G195" s="36" t="s">
        <v>13</v>
      </c>
      <c r="H195" s="37" t="s">
        <v>14</v>
      </c>
      <c r="I195" s="26" t="s">
        <v>37</v>
      </c>
      <c r="J195" s="29" t="s">
        <v>38</v>
      </c>
    </row>
    <row r="196" spans="2:10" s="15" customFormat="1" ht="19.5" customHeight="1" x14ac:dyDescent="0.3">
      <c r="B196" s="73">
        <v>73</v>
      </c>
      <c r="C196" s="73" t="str">
        <f>VLOOKUP(VLOOKUP($B196,'Paring list'!$A:$H,COLUMN(),0),Clubs!$A:$C,3,0)</f>
        <v>Eq10</v>
      </c>
      <c r="D196" s="73" t="str">
        <f>VLOOKUP(VLOOKUP($B196,'Paring list'!$A:$H,COLUMN(),0),Clubs!$A:$C,3,0)</f>
        <v>Eq11</v>
      </c>
      <c r="E196" s="73" t="str">
        <f>VLOOKUP(VLOOKUP($B196,'Paring list'!$A:$H,COLUMN(),0),Clubs!$A:$C,3,0)</f>
        <v>Eq15</v>
      </c>
      <c r="F196" s="73" t="str">
        <f>VLOOKUP(VLOOKUP($B196,'Paring list'!$A:$H,COLUMN(),0),Clubs!$A:$C,3,0)</f>
        <v>Eq2</v>
      </c>
      <c r="G196" s="73" t="str">
        <f>VLOOKUP(VLOOKUP($B196,'Paring list'!$A:$H,COLUMN(),0),Clubs!$A:$C,3,0)</f>
        <v>Eq24</v>
      </c>
      <c r="H196" s="73" t="str">
        <f>VLOOKUP(VLOOKUP($B196,'Paring list'!$A:$H,COLUMN(),0),Clubs!$A:$C,3,0)</f>
        <v>Eq5</v>
      </c>
      <c r="I196" s="73" t="str">
        <f>VLOOKUP(VLOOKUP($B196,'Paring list'!$A:$J,COLUMN(),0),Clubs!$A:$C,3,0)</f>
        <v>Eq13</v>
      </c>
      <c r="J196" s="73" t="str">
        <f>VLOOKUP(VLOOKUP($B196,'Paring list'!$A:$J,COLUMN(),0),Clubs!$A:$C,3,0)</f>
        <v>Eq21</v>
      </c>
    </row>
    <row r="197" spans="2:10" s="15" customFormat="1" ht="19.5" customHeight="1" x14ac:dyDescent="0.3">
      <c r="B197" s="73"/>
      <c r="C197" s="73"/>
      <c r="D197" s="73"/>
      <c r="E197" s="73"/>
      <c r="F197" s="73"/>
      <c r="G197" s="73"/>
      <c r="H197" s="73"/>
      <c r="I197" s="73"/>
      <c r="J197" s="73"/>
    </row>
    <row r="198" spans="2:10" s="15" customFormat="1" ht="19.5" customHeight="1" x14ac:dyDescent="0.3">
      <c r="B198" s="74">
        <v>74</v>
      </c>
      <c r="C198" s="74" t="str">
        <f>VLOOKUP(VLOOKUP($B198,'Paring list'!$A:$H,COLUMN(),0),Clubs!$A:$C,3,0)</f>
        <v>Eq1</v>
      </c>
      <c r="D198" s="74" t="str">
        <f>VLOOKUP(VLOOKUP($B198,'Paring list'!$A:$H,COLUMN(),0),Clubs!$A:$C,3,0)</f>
        <v>Eq9</v>
      </c>
      <c r="E198" s="74" t="str">
        <f>VLOOKUP(VLOOKUP($B198,'Paring list'!$A:$H,COLUMN(),0),Clubs!$A:$C,3,0)</f>
        <v>Eq23</v>
      </c>
      <c r="F198" s="74" t="str">
        <f>VLOOKUP(VLOOKUP($B198,'Paring list'!$A:$H,COLUMN(),0),Clubs!$A:$C,3,0)</f>
        <v>Eq17</v>
      </c>
      <c r="G198" s="74" t="str">
        <f>VLOOKUP(VLOOKUP($B198,'Paring list'!$A:$H,COLUMN(),0),Clubs!$A:$C,3,0)</f>
        <v>Eq4</v>
      </c>
      <c r="H198" s="74" t="str">
        <f>VLOOKUP(VLOOKUP($B198,'Paring list'!$A:$H,COLUMN(),0),Clubs!$A:$C,3,0)</f>
        <v>Eq14</v>
      </c>
      <c r="I198" s="74" t="str">
        <f>VLOOKUP(VLOOKUP($B198,'Paring list'!$A:$J,COLUMN(),0),Clubs!$A:$C,3,0)</f>
        <v>Eq20</v>
      </c>
      <c r="J198" s="74" t="str">
        <f>VLOOKUP(VLOOKUP($B198,'Paring list'!$A:$J,COLUMN(),0),Clubs!$A:$C,3,0)</f>
        <v>Eq22</v>
      </c>
    </row>
    <row r="199" spans="2:10" s="15" customFormat="1" ht="19.5" customHeight="1" x14ac:dyDescent="0.3">
      <c r="B199" s="73"/>
      <c r="C199" s="73"/>
      <c r="D199" s="73"/>
      <c r="E199" s="73"/>
      <c r="F199" s="73"/>
      <c r="G199" s="73"/>
      <c r="H199" s="73"/>
      <c r="I199" s="73"/>
      <c r="J199" s="73"/>
    </row>
    <row r="200" spans="2:10" s="15" customFormat="1" ht="19.5" customHeight="1" x14ac:dyDescent="0.3">
      <c r="B200" s="73">
        <v>75</v>
      </c>
      <c r="C200" s="73" t="str">
        <f>VLOOKUP(VLOOKUP($B200,'Paring list'!$A:$H,COLUMN(),0),Clubs!$A:$C,3,0)</f>
        <v>Eq19</v>
      </c>
      <c r="D200" s="73" t="str">
        <f>VLOOKUP(VLOOKUP($B200,'Paring list'!$A:$H,COLUMN(),0),Clubs!$A:$C,3,0)</f>
        <v>Eq16</v>
      </c>
      <c r="E200" s="73" t="str">
        <f>VLOOKUP(VLOOKUP($B200,'Paring list'!$A:$H,COLUMN(),0),Clubs!$A:$C,3,0)</f>
        <v>Eq12</v>
      </c>
      <c r="F200" s="73" t="str">
        <f>VLOOKUP(VLOOKUP($B200,'Paring list'!$A:$H,COLUMN(),0),Clubs!$A:$C,3,0)</f>
        <v>Eq8</v>
      </c>
      <c r="G200" s="73" t="str">
        <f>VLOOKUP(VLOOKUP($B200,'Paring list'!$A:$H,COLUMN(),0),Clubs!$A:$C,3,0)</f>
        <v>Eq7</v>
      </c>
      <c r="H200" s="73" t="str">
        <f>VLOOKUP(VLOOKUP($B200,'Paring list'!$A:$H,COLUMN(),0),Clubs!$A:$C,3,0)</f>
        <v>Eq6</v>
      </c>
      <c r="I200" s="73" t="str">
        <f>VLOOKUP(VLOOKUP($B200,'Paring list'!$A:$J,COLUMN(),0),Clubs!$A:$C,3,0)</f>
        <v>Eq3</v>
      </c>
      <c r="J200" s="73" t="str">
        <f>VLOOKUP(VLOOKUP($B200,'Paring list'!$A:$J,COLUMN(),0),Clubs!$A:$C,3,0)</f>
        <v>Eq18</v>
      </c>
    </row>
    <row r="201" spans="2:10" s="15" customFormat="1" ht="19.5" customHeight="1" x14ac:dyDescent="0.3">
      <c r="B201" s="73"/>
      <c r="C201" s="73"/>
      <c r="D201" s="73"/>
      <c r="E201" s="73"/>
      <c r="F201" s="73"/>
      <c r="G201" s="73"/>
      <c r="H201" s="73"/>
      <c r="I201" s="73"/>
      <c r="J201" s="73"/>
    </row>
  </sheetData>
  <sheetProtection selectLockedCells="1" selectUnlockedCells="1"/>
  <autoFilter ref="B1:G104" xr:uid="{00000000-0009-0000-0000-00000A000000}"/>
  <mergeCells count="25">
    <mergeCell ref="B42:J42"/>
    <mergeCell ref="B2:J2"/>
    <mergeCell ref="B10:J10"/>
    <mergeCell ref="B18:J18"/>
    <mergeCell ref="B26:J26"/>
    <mergeCell ref="B34:J34"/>
    <mergeCell ref="B138:J138"/>
    <mergeCell ref="B50:J50"/>
    <mergeCell ref="B58:J58"/>
    <mergeCell ref="B66:J66"/>
    <mergeCell ref="B74:J74"/>
    <mergeCell ref="B82:J82"/>
    <mergeCell ref="B90:J90"/>
    <mergeCell ref="B98:J98"/>
    <mergeCell ref="B106:J106"/>
    <mergeCell ref="B114:J114"/>
    <mergeCell ref="B122:J122"/>
    <mergeCell ref="B130:J130"/>
    <mergeCell ref="B194:J194"/>
    <mergeCell ref="B146:J146"/>
    <mergeCell ref="B154:J154"/>
    <mergeCell ref="B162:J162"/>
    <mergeCell ref="B170:J170"/>
    <mergeCell ref="B178:J178"/>
    <mergeCell ref="B186:J186"/>
  </mergeCells>
  <conditionalFormatting sqref="C3:J3">
    <cfRule type="expression" dxfId="75" priority="243" stopIfTrue="1">
      <formula>#N/A</formula>
    </cfRule>
    <cfRule type="expression" dxfId="74" priority="242" stopIfTrue="1">
      <formula>#N/A</formula>
    </cfRule>
    <cfRule type="cellIs" dxfId="73" priority="241" stopIfTrue="1" operator="equal">
      <formula>"-"</formula>
    </cfRule>
  </conditionalFormatting>
  <conditionalFormatting sqref="C11:J11">
    <cfRule type="expression" dxfId="72" priority="233" stopIfTrue="1">
      <formula>#N/A</formula>
    </cfRule>
    <cfRule type="expression" dxfId="71" priority="232" stopIfTrue="1">
      <formula>#N/A</formula>
    </cfRule>
    <cfRule type="cellIs" dxfId="70" priority="231" stopIfTrue="1" operator="equal">
      <formula>"-"</formula>
    </cfRule>
  </conditionalFormatting>
  <conditionalFormatting sqref="C19:J19">
    <cfRule type="expression" dxfId="69" priority="223" stopIfTrue="1">
      <formula>#N/A</formula>
    </cfRule>
    <cfRule type="expression" dxfId="68" priority="222" stopIfTrue="1">
      <formula>#N/A</formula>
    </cfRule>
    <cfRule type="cellIs" dxfId="67" priority="221" stopIfTrue="1" operator="equal">
      <formula>"-"</formula>
    </cfRule>
  </conditionalFormatting>
  <conditionalFormatting sqref="C27:J27">
    <cfRule type="expression" dxfId="66" priority="213" stopIfTrue="1">
      <formula>#N/A</formula>
    </cfRule>
    <cfRule type="expression" dxfId="65" priority="212" stopIfTrue="1">
      <formula>#N/A</formula>
    </cfRule>
    <cfRule type="cellIs" dxfId="64" priority="211" stopIfTrue="1" operator="equal">
      <formula>"-"</formula>
    </cfRule>
  </conditionalFormatting>
  <conditionalFormatting sqref="C35:J35">
    <cfRule type="expression" dxfId="63" priority="203" stopIfTrue="1">
      <formula>#N/A</formula>
    </cfRule>
    <cfRule type="expression" dxfId="62" priority="202" stopIfTrue="1">
      <formula>#N/A</formula>
    </cfRule>
    <cfRule type="cellIs" dxfId="61" priority="201" stopIfTrue="1" operator="equal">
      <formula>"-"</formula>
    </cfRule>
  </conditionalFormatting>
  <conditionalFormatting sqref="C43:J43">
    <cfRule type="expression" dxfId="60" priority="193" stopIfTrue="1">
      <formula>#N/A</formula>
    </cfRule>
    <cfRule type="expression" dxfId="59" priority="192" stopIfTrue="1">
      <formula>#N/A</formula>
    </cfRule>
    <cfRule type="cellIs" dxfId="58" priority="191" stopIfTrue="1" operator="equal">
      <formula>"-"</formula>
    </cfRule>
  </conditionalFormatting>
  <conditionalFormatting sqref="C51:J51">
    <cfRule type="expression" dxfId="57" priority="183" stopIfTrue="1">
      <formula>#N/A</formula>
    </cfRule>
    <cfRule type="expression" dxfId="56" priority="182" stopIfTrue="1">
      <formula>#N/A</formula>
    </cfRule>
    <cfRule type="cellIs" dxfId="55" priority="181" stopIfTrue="1" operator="equal">
      <formula>"-"</formula>
    </cfRule>
  </conditionalFormatting>
  <conditionalFormatting sqref="C59:J59">
    <cfRule type="expression" dxfId="54" priority="173" stopIfTrue="1">
      <formula>#N/A</formula>
    </cfRule>
    <cfRule type="expression" dxfId="53" priority="172" stopIfTrue="1">
      <formula>#N/A</formula>
    </cfRule>
    <cfRule type="cellIs" dxfId="52" priority="171" stopIfTrue="1" operator="equal">
      <formula>"-"</formula>
    </cfRule>
  </conditionalFormatting>
  <conditionalFormatting sqref="C67:J67">
    <cfRule type="expression" dxfId="51" priority="163" stopIfTrue="1">
      <formula>#N/A</formula>
    </cfRule>
    <cfRule type="expression" dxfId="50" priority="162" stopIfTrue="1">
      <formula>#N/A</formula>
    </cfRule>
    <cfRule type="cellIs" dxfId="49" priority="161" stopIfTrue="1" operator="equal">
      <formula>"-"</formula>
    </cfRule>
  </conditionalFormatting>
  <conditionalFormatting sqref="C75:J75">
    <cfRule type="expression" dxfId="48" priority="153" stopIfTrue="1">
      <formula>#N/A</formula>
    </cfRule>
    <cfRule type="expression" dxfId="47" priority="152" stopIfTrue="1">
      <formula>#N/A</formula>
    </cfRule>
    <cfRule type="cellIs" dxfId="46" priority="151" stopIfTrue="1" operator="equal">
      <formula>"-"</formula>
    </cfRule>
  </conditionalFormatting>
  <conditionalFormatting sqref="C83:J83">
    <cfRule type="expression" dxfId="45" priority="143" stopIfTrue="1">
      <formula>#N/A</formula>
    </cfRule>
    <cfRule type="expression" dxfId="44" priority="142" stopIfTrue="1">
      <formula>#N/A</formula>
    </cfRule>
    <cfRule type="cellIs" dxfId="43" priority="141" stopIfTrue="1" operator="equal">
      <formula>"-"</formula>
    </cfRule>
  </conditionalFormatting>
  <conditionalFormatting sqref="C91:J91">
    <cfRule type="expression" dxfId="42" priority="133" stopIfTrue="1">
      <formula>#N/A</formula>
    </cfRule>
    <cfRule type="expression" dxfId="41" priority="132" stopIfTrue="1">
      <formula>#N/A</formula>
    </cfRule>
    <cfRule type="cellIs" dxfId="40" priority="131" stopIfTrue="1" operator="equal">
      <formula>"-"</formula>
    </cfRule>
  </conditionalFormatting>
  <conditionalFormatting sqref="C99:J99">
    <cfRule type="cellIs" dxfId="39" priority="121" stopIfTrue="1" operator="equal">
      <formula>"-"</formula>
    </cfRule>
    <cfRule type="expression" dxfId="38" priority="122" stopIfTrue="1">
      <formula>#N/A</formula>
    </cfRule>
    <cfRule type="expression" dxfId="37" priority="123" stopIfTrue="1">
      <formula>#N/A</formula>
    </cfRule>
  </conditionalFormatting>
  <conditionalFormatting sqref="C107:J107">
    <cfRule type="expression" dxfId="36" priority="113" stopIfTrue="1">
      <formula>#N/A</formula>
    </cfRule>
    <cfRule type="expression" dxfId="35" priority="112" stopIfTrue="1">
      <formula>#N/A</formula>
    </cfRule>
    <cfRule type="cellIs" dxfId="34" priority="111" stopIfTrue="1" operator="equal">
      <formula>"-"</formula>
    </cfRule>
  </conditionalFormatting>
  <conditionalFormatting sqref="C115:J115">
    <cfRule type="expression" dxfId="33" priority="103" stopIfTrue="1">
      <formula>#N/A</formula>
    </cfRule>
    <cfRule type="expression" dxfId="32" priority="102" stopIfTrue="1">
      <formula>#N/A</formula>
    </cfRule>
    <cfRule type="cellIs" dxfId="31" priority="101" stopIfTrue="1" operator="equal">
      <formula>"-"</formula>
    </cfRule>
  </conditionalFormatting>
  <conditionalFormatting sqref="C123:J123">
    <cfRule type="expression" dxfId="30" priority="93" stopIfTrue="1">
      <formula>#N/A</formula>
    </cfRule>
    <cfRule type="expression" dxfId="29" priority="92" stopIfTrue="1">
      <formula>#N/A</formula>
    </cfRule>
    <cfRule type="cellIs" dxfId="28" priority="91" stopIfTrue="1" operator="equal">
      <formula>"-"</formula>
    </cfRule>
  </conditionalFormatting>
  <conditionalFormatting sqref="C131:J131">
    <cfRule type="expression" dxfId="27" priority="83" stopIfTrue="1">
      <formula>#N/A</formula>
    </cfRule>
    <cfRule type="expression" dxfId="26" priority="82" stopIfTrue="1">
      <formula>#N/A</formula>
    </cfRule>
    <cfRule type="cellIs" dxfId="25" priority="81" stopIfTrue="1" operator="equal">
      <formula>"-"</formula>
    </cfRule>
  </conditionalFormatting>
  <conditionalFormatting sqref="C139:J139">
    <cfRule type="expression" dxfId="24" priority="73" stopIfTrue="1">
      <formula>#N/A</formula>
    </cfRule>
    <cfRule type="expression" dxfId="23" priority="72" stopIfTrue="1">
      <formula>#N/A</formula>
    </cfRule>
    <cfRule type="cellIs" dxfId="22" priority="71" stopIfTrue="1" operator="equal">
      <formula>"-"</formula>
    </cfRule>
  </conditionalFormatting>
  <conditionalFormatting sqref="C147:J147">
    <cfRule type="expression" dxfId="21" priority="63" stopIfTrue="1">
      <formula>#N/A</formula>
    </cfRule>
    <cfRule type="expression" dxfId="20" priority="62" stopIfTrue="1">
      <formula>#N/A</formula>
    </cfRule>
    <cfRule type="cellIs" dxfId="19" priority="61" stopIfTrue="1" operator="equal">
      <formula>"-"</formula>
    </cfRule>
  </conditionalFormatting>
  <conditionalFormatting sqref="C155:J155">
    <cfRule type="expression" dxfId="18" priority="52" stopIfTrue="1">
      <formula>#N/A</formula>
    </cfRule>
    <cfRule type="cellIs" dxfId="17" priority="51" stopIfTrue="1" operator="equal">
      <formula>"-"</formula>
    </cfRule>
    <cfRule type="expression" dxfId="16" priority="53" stopIfTrue="1">
      <formula>#N/A</formula>
    </cfRule>
  </conditionalFormatting>
  <conditionalFormatting sqref="C163:J163">
    <cfRule type="expression" dxfId="15" priority="43" stopIfTrue="1">
      <formula>#N/A</formula>
    </cfRule>
    <cfRule type="expression" dxfId="14" priority="42" stopIfTrue="1">
      <formula>#N/A</formula>
    </cfRule>
    <cfRule type="cellIs" dxfId="13" priority="41" stopIfTrue="1" operator="equal">
      <formula>"-"</formula>
    </cfRule>
  </conditionalFormatting>
  <conditionalFormatting sqref="C171:J171">
    <cfRule type="expression" dxfId="12" priority="33" stopIfTrue="1">
      <formula>#N/A</formula>
    </cfRule>
    <cfRule type="expression" dxfId="11" priority="32" stopIfTrue="1">
      <formula>#N/A</formula>
    </cfRule>
    <cfRule type="cellIs" dxfId="10" priority="31" stopIfTrue="1" operator="equal">
      <formula>"-"</formula>
    </cfRule>
  </conditionalFormatting>
  <conditionalFormatting sqref="C179:J179">
    <cfRule type="expression" dxfId="9" priority="23" stopIfTrue="1">
      <formula>#N/A</formula>
    </cfRule>
    <cfRule type="expression" dxfId="8" priority="22" stopIfTrue="1">
      <formula>#N/A</formula>
    </cfRule>
    <cfRule type="cellIs" dxfId="7" priority="21" stopIfTrue="1" operator="equal">
      <formula>"-"</formula>
    </cfRule>
  </conditionalFormatting>
  <conditionalFormatting sqref="C187:J187">
    <cfRule type="expression" dxfId="6" priority="13" stopIfTrue="1">
      <formula>#N/A</formula>
    </cfRule>
    <cfRule type="expression" dxfId="5" priority="12" stopIfTrue="1">
      <formula>#N/A</formula>
    </cfRule>
    <cfRule type="cellIs" dxfId="4" priority="11" stopIfTrue="1" operator="equal">
      <formula>"-"</formula>
    </cfRule>
  </conditionalFormatting>
  <conditionalFormatting sqref="C195:J195">
    <cfRule type="cellIs" dxfId="3" priority="1" stopIfTrue="1" operator="equal">
      <formula>"-"</formula>
    </cfRule>
    <cfRule type="expression" dxfId="2" priority="3" stopIfTrue="1">
      <formula>#N/A</formula>
    </cfRule>
    <cfRule type="expression" dxfId="1" priority="2" stopIfTrue="1">
      <formula>#N/A</formula>
    </cfRule>
  </conditionalFormatting>
  <pageMargins left="0.30972222222222223" right="0.7" top="1.1902777777777778" bottom="0.59305555555555556" header="0.3" footer="0.51180555555555551"/>
  <pageSetup paperSize="9" firstPageNumber="0" fitToHeight="2" orientation="portrait" horizontalDpi="300" verticalDpi="300"/>
  <headerFooter alignWithMargins="0">
    <oddHeader>&amp;L&amp;28Pairing List – Women's SAILING Champions League 2018, Kiel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DD96-1CE4-4E92-90CB-20B55BC51ABD}">
  <sheetPr codeName="Feuil12"/>
  <dimension ref="A2:AL32"/>
  <sheetViews>
    <sheetView showZero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:B26"/>
    </sheetView>
  </sheetViews>
  <sheetFormatPr baseColWidth="10" defaultRowHeight="15.6" x14ac:dyDescent="0.3"/>
  <cols>
    <col min="1" max="1" width="11.5546875" style="15"/>
    <col min="2" max="2" width="16.44140625" style="15" customWidth="1"/>
    <col min="3" max="3" width="13.109375" style="15" bestFit="1" customWidth="1"/>
    <col min="4" max="4" width="6.88671875" style="15" bestFit="1" customWidth="1"/>
    <col min="5" max="29" width="5.44140625" style="15" customWidth="1"/>
    <col min="30" max="30" width="11.5546875" style="15"/>
    <col min="31" max="38" width="5.88671875" style="15" bestFit="1" customWidth="1"/>
    <col min="39" max="16384" width="11.5546875" style="15"/>
  </cols>
  <sheetData>
    <row r="2" spans="1:38" x14ac:dyDescent="0.3">
      <c r="A2" s="42" t="s">
        <v>121</v>
      </c>
      <c r="B2" s="42" t="s">
        <v>120</v>
      </c>
      <c r="C2" s="42" t="s">
        <v>131</v>
      </c>
      <c r="D2" s="42" t="s">
        <v>122</v>
      </c>
      <c r="E2" s="42" t="s">
        <v>95</v>
      </c>
      <c r="F2" s="42" t="s">
        <v>96</v>
      </c>
      <c r="G2" s="42" t="s">
        <v>97</v>
      </c>
      <c r="H2" s="42" t="s">
        <v>98</v>
      </c>
      <c r="I2" s="42" t="s">
        <v>99</v>
      </c>
      <c r="J2" s="42" t="s">
        <v>100</v>
      </c>
      <c r="K2" s="42" t="s">
        <v>101</v>
      </c>
      <c r="L2" s="42" t="s">
        <v>102</v>
      </c>
      <c r="M2" s="42" t="s">
        <v>103</v>
      </c>
      <c r="N2" s="42" t="s">
        <v>104</v>
      </c>
      <c r="O2" s="42" t="s">
        <v>105</v>
      </c>
      <c r="P2" s="42" t="s">
        <v>106</v>
      </c>
      <c r="Q2" s="42" t="s">
        <v>107</v>
      </c>
      <c r="R2" s="42" t="s">
        <v>108</v>
      </c>
      <c r="S2" s="42" t="s">
        <v>109</v>
      </c>
      <c r="T2" s="42" t="s">
        <v>110</v>
      </c>
      <c r="U2" s="42" t="s">
        <v>111</v>
      </c>
      <c r="V2" s="42" t="s">
        <v>112</v>
      </c>
      <c r="W2" s="42" t="s">
        <v>113</v>
      </c>
      <c r="X2" s="42" t="s">
        <v>114</v>
      </c>
      <c r="Y2" s="42" t="s">
        <v>115</v>
      </c>
      <c r="Z2" s="42" t="s">
        <v>116</v>
      </c>
      <c r="AA2" s="42" t="s">
        <v>117</v>
      </c>
      <c r="AB2" s="42" t="s">
        <v>118</v>
      </c>
      <c r="AC2" s="42" t="s">
        <v>119</v>
      </c>
      <c r="AE2" s="15" t="s">
        <v>123</v>
      </c>
      <c r="AF2" s="15" t="s">
        <v>124</v>
      </c>
      <c r="AG2" s="15" t="s">
        <v>125</v>
      </c>
      <c r="AH2" s="15" t="s">
        <v>126</v>
      </c>
      <c r="AI2" s="15" t="s">
        <v>127</v>
      </c>
      <c r="AJ2" s="15" t="s">
        <v>128</v>
      </c>
      <c r="AK2" s="15" t="s">
        <v>129</v>
      </c>
      <c r="AL2" s="15" t="s">
        <v>130</v>
      </c>
    </row>
    <row r="3" spans="1:38" x14ac:dyDescent="0.3">
      <c r="A3" s="43"/>
      <c r="B3" s="95" t="s">
        <v>160</v>
      </c>
      <c r="C3" s="42">
        <f t="shared" ref="C3:C26" si="0">RANK(D3,D$3:D$26,1)</f>
        <v>1</v>
      </c>
      <c r="D3" s="42">
        <f t="shared" ref="D3:D26" si="1">SUM(E3:AC3)+(COUNTIF(E3:AC3,"DNF")*$B$32)+(COUNTIF(E3:AC3,"OCS")*$B$32)+(COUNTIF(E3:AC3,"DSQ")*$B$32)+(COUNTIF(E3:AC3,"DNS")*$B$32)+(COUNTIF(E3:AC3,"BFD")*$B$32)+(COUNTIF(E3:AC3,"UFD")*$B$32)+(COUNTIF(E3:AC3,"DPI")*$B$32)</f>
        <v>0</v>
      </c>
      <c r="E3" s="44">
        <f>IF(COUNTIF('Pairing list resultat'!$C$4:$J$5,B3)=1,HLOOKUP(B3,'Pairing list resultat'!$C$4:$J$5,2,FALSE),
(IF(COUNTIF('Pairing list resultat'!$C$6:$J$7,B3)=1,HLOOKUP(B3,'Pairing list resultat'!$C$6:$J$7,2,FALSE),
HLOOKUP(B3,'Pairing list resultat'!$C$8:$J$9,2,FALSE))))</f>
        <v>0</v>
      </c>
      <c r="F3" s="44">
        <f>IF(COUNTIF('Pairing list resultat'!$C$12:$J$13,B3)=1,HLOOKUP(B3,'Pairing list resultat'!$C$12:$J$13,2,FALSE),
(IF(COUNTIF('Pairing list resultat'!$C$14:$J$15,B3)=1,HLOOKUP(B3,'Pairing list resultat'!$C$14:$J$15,2,FALSE),
HLOOKUP(B3,'Pairing list resultat'!$C$16:$J$17,2,FALSE))))</f>
        <v>0</v>
      </c>
      <c r="G3" s="44">
        <f>IF(COUNTIF('Pairing list resultat'!$C$20:$J$21,B3)=1,HLOOKUP(B3,'Pairing list resultat'!$C$20:$J$21,2,FALSE),
(IF(COUNTIF('Pairing list resultat'!$C$22:$J$23,B3)=1,HLOOKUP(B3,'Pairing list resultat'!$C$22:$J$23,2,FALSE),
HLOOKUP(B3,'Pairing list resultat'!$C$24:$J$25,2,FALSE))))</f>
        <v>0</v>
      </c>
      <c r="H3" s="44">
        <f>IF(COUNTIF('Pairing list resultat'!$C$28:$J$29,B3)=1,HLOOKUP(B3,'Pairing list resultat'!$C$28:$J$29,2,FALSE),
(IF(COUNTIF('Pairing list resultat'!$C$30:$J$31,B3)=1,HLOOKUP(B3,'Pairing list resultat'!$C$30:$J$31,2,FALSE),
HLOOKUP(B3,'Pairing list resultat'!$C$32:$J$33,2,FALSE))))</f>
        <v>0</v>
      </c>
      <c r="I3" s="44">
        <f>IF(COUNTIF('Pairing list resultat'!$C$36:$J$37,B3)=1,HLOOKUP(B3,'Pairing list resultat'!$C$36:$J$37,2,FALSE),
(IF(COUNTIF('Pairing list resultat'!$C$38:$J$39,B3)=1,HLOOKUP(B3,'Pairing list resultat'!$C$38:$J$39,2,FALSE),
HLOOKUP(B3,'Pairing list resultat'!$C$40:$J$41,2,FALSE))))</f>
        <v>0</v>
      </c>
      <c r="J3" s="44">
        <f>IF(COUNTIF('Pairing list resultat'!$C$44:$J$45,B3)=1,HLOOKUP(B3,'Pairing list resultat'!$C$44:$J$45,2,FALSE),
(IF(COUNTIF('Pairing list resultat'!$C$46:$J$47,B3)=1,HLOOKUP(B3,'Pairing list resultat'!$C$46:$J$47,2,FALSE),
HLOOKUP(B3,'Pairing list resultat'!$C$48:$J$49,2,FALSE))))</f>
        <v>0</v>
      </c>
      <c r="K3" s="44">
        <f>IF(COUNTIF('Pairing list resultat'!$C$52:$J$53,B3)=1,HLOOKUP(B3,'Pairing list resultat'!$C$52:$J$53,2,FALSE),
(IF(COUNTIF('Pairing list resultat'!$C$54:$J$55,B3)=1,HLOOKUP(B3,'Pairing list resultat'!$C$54:$J$55,2,FALSE),
HLOOKUP(B3,'Pairing list resultat'!$C$56:$J$57,2,FALSE))))</f>
        <v>0</v>
      </c>
      <c r="L3" s="44">
        <f>IF(COUNTIF('Pairing list resultat'!$C$60:$J$61,B3)=1,HLOOKUP(B3,'Pairing list resultat'!$C$60:$J$61,2,FALSE),
(IF(COUNTIF('Pairing list resultat'!$C$62:$J$63,B3)=1,HLOOKUP(B3,'Pairing list resultat'!$C$62:$J$63,2,FALSE),
HLOOKUP(B3,'Pairing list resultat'!$C$64:$J$65,2,FALSE))))</f>
        <v>0</v>
      </c>
      <c r="M3" s="44">
        <f>IF(COUNTIF('Pairing list resultat'!$C$68:$J$69,B3)=1,HLOOKUP(B3,'Pairing list resultat'!$C$68:$J$69,2,FALSE),
(IF(COUNTIF('Pairing list resultat'!$C$70:$J$71,B3)=1,HLOOKUP(B3,'Pairing list resultat'!$C$70:$J$71,2,FALSE),
HLOOKUP(B3,'Pairing list resultat'!$C$72:$J$73,2,FALSE))))</f>
        <v>0</v>
      </c>
      <c r="N3" s="44">
        <f>IF(COUNTIF('Pairing list resultat'!$C$76:$J$77,B3)=1,HLOOKUP(B3,'Pairing list resultat'!$C$76:$J$77,2,FALSE),
(IF(COUNTIF('Pairing list resultat'!$C$78:$J$79,B3)=1,HLOOKUP(B3,'Pairing list resultat'!$C$78:$J$79,2,FALSE),
HLOOKUP(B3,'Pairing list resultat'!$C$80:$J$81,2,FALSE))))</f>
        <v>0</v>
      </c>
      <c r="O3" s="44">
        <f>IF(COUNTIF('Pairing list resultat'!$C$84:$J$85,B3)=1,HLOOKUP(B3,'Pairing list resultat'!$C$84:$J$85,2,FALSE),
(IF(COUNTIF('Pairing list resultat'!$C$86:$J$87,B3)=1,HLOOKUP(B3,'Pairing list resultat'!$C$86:$J$87,2,FALSE),
HLOOKUP(B3,'Pairing list resultat'!$C$88:$J$89,2,FALSE))))</f>
        <v>0</v>
      </c>
      <c r="P3" s="44">
        <f>IF(COUNTIF('Pairing list resultat'!$C$92:$J$93,B3)=1,HLOOKUP(B3,'Pairing list resultat'!$C$92:$J$93,2,FALSE),
(IF(COUNTIF('Pairing list resultat'!$C$94:$J$95,B3)=1,HLOOKUP(B3,'Pairing list resultat'!$C$94:$J$95,2,FALSE),
HLOOKUP(B3,'Pairing list resultat'!$C$96:$J$97,2,FALSE))))</f>
        <v>0</v>
      </c>
      <c r="Q3" s="44">
        <f>IF(COUNTIF('Pairing list resultat'!$C$100:$J$101,B3)=1,HLOOKUP(B3,'Pairing list resultat'!$C$100:$J$101,2,FALSE),
(IF(COUNTIF('Pairing list resultat'!$C$102:$J$103,B3)=1,HLOOKUP(B3,'Pairing list resultat'!$C$102:$J$103,2,FALSE),
HLOOKUP(B3,'Pairing list resultat'!$C$104:$J$105,2,FALSE))))</f>
        <v>0</v>
      </c>
      <c r="R3" s="44">
        <f>IF(COUNTIF('Pairing list resultat'!$C$108:$J$109,B3)=1,HLOOKUP(B3,'Pairing list resultat'!$C$108:$J$109,2,FALSE),
(IF(COUNTIF('Pairing list resultat'!$C$110:$J$111,B3)=1,HLOOKUP(B3,'Pairing list resultat'!$C$110:$J$111,2,FALSE),
HLOOKUP(B3,'Pairing list resultat'!$C$112:$J$113,2,FALSE))))</f>
        <v>0</v>
      </c>
      <c r="S3" s="44">
        <f>IF(COUNTIF('Pairing list resultat'!$C$116:$J$117,B3)=1,HLOOKUP(B3,'Pairing list resultat'!$C$116:$J$117,2,FALSE),
(IF(COUNTIF('Pairing list resultat'!$C$118:$J$119,B3)=1,HLOOKUP(B3,'Pairing list resultat'!$C$118:$J$119,2,FALSE),
HLOOKUP(B3,'Pairing list resultat'!$C$120:$J$121,2,FALSE))))</f>
        <v>0</v>
      </c>
      <c r="T3" s="44">
        <f>IF(COUNTIF('Pairing list resultat'!$C$124:$J$125,B3)=1,HLOOKUP(B3,'Pairing list resultat'!$C$124:$J$125,2,FALSE),
(IF(COUNTIF('Pairing list resultat'!$C$126:$J$127,B3)=1,HLOOKUP(B3,'Pairing list resultat'!$C$126:$J$127,2,FALSE),
HLOOKUP(B3,'Pairing list resultat'!$C$128:$J$129,2,FALSE))))</f>
        <v>0</v>
      </c>
      <c r="U3" s="44">
        <f>IF(COUNTIF('Pairing list resultat'!$C$132:$J$133,B3)=1,HLOOKUP(B3,'Pairing list resultat'!$C$132:$J$133,2,FALSE),
(IF(COUNTIF('Pairing list resultat'!$C$134:$J$135,B3)=1,HLOOKUP(B3,'Pairing list resultat'!$C$134:$J$135,2,FALSE),
HLOOKUP(B3,'Pairing list resultat'!$C$136:$J$137,2,FALSE))))</f>
        <v>0</v>
      </c>
      <c r="V3" s="44">
        <f>IF(COUNTIF('Pairing list resultat'!$C$140:$J$141,B3)=1,HLOOKUP(B3,'Pairing list resultat'!$C$140:$J$141,2,FALSE),
(IF(COUNTIF('Pairing list resultat'!$C$142:$J$143,B3)=1,HLOOKUP(B3,'Pairing list resultat'!$C$142:$J$143,2,FALSE),
HLOOKUP(B3,'Pairing list resultat'!$C$144:$J$145,2,FALSE))))</f>
        <v>0</v>
      </c>
      <c r="W3" s="44">
        <f>IF(COUNTIF('Pairing list resultat'!$C$148:$J$149,B3)=1,HLOOKUP(B3,'Pairing list resultat'!$C$148:$J$149,2,FALSE),
(IF(COUNTIF('Pairing list resultat'!$C$150:$J$151,B3)=1,HLOOKUP(B3,'Pairing list resultat'!$C$150:$J$151,2,FALSE),
HLOOKUP(B3,'Pairing list resultat'!$C$152:$J$153,2,FALSE))))</f>
        <v>0</v>
      </c>
      <c r="X3" s="44">
        <f>IF(COUNTIF('Pairing list resultat'!$C$156:$J$157,B3)=1,HLOOKUP(B3,'Pairing list resultat'!$C$156:$J$157,2,FALSE),
(IF(COUNTIF('Pairing list resultat'!$C$158:$J$159,B3)=1,HLOOKUP(B3,'Pairing list resultat'!$C$158:$J$159,2,FALSE),
HLOOKUP(B3,'Pairing list resultat'!$C$160:$J$161,2,FALSE))))</f>
        <v>0</v>
      </c>
      <c r="Y3" s="44">
        <f>IF(COUNTIF('Pairing list resultat'!$C$164:$J$165,B3)=1,HLOOKUP(B3,'Pairing list resultat'!$C$164:$J$165,2,FALSE),
(IF(COUNTIF('Pairing list resultat'!$C$166:$J$167,B3)=1,HLOOKUP(B3,'Pairing list resultat'!$C$166:$J$167,2,FALSE),
HLOOKUP(B3,'Pairing list resultat'!$C$168:$J$169,2,FALSE))))</f>
        <v>0</v>
      </c>
      <c r="Z3" s="44">
        <f>IF(COUNTIF('Pairing list resultat'!$C$172:$J$173,B3)=1,HLOOKUP(B3,'Pairing list resultat'!$C$172:$J$173,2,FALSE),
(IF(COUNTIF('Pairing list resultat'!$C$174:$J$175,B3)=1,HLOOKUP(B3,'Pairing list resultat'!$C$174:$J$175,2,FALSE),
HLOOKUP(B3,'Pairing list resultat'!$C$176:$J$177,2,FALSE))))</f>
        <v>0</v>
      </c>
      <c r="AA3" s="44">
        <f>IF(COUNTIF('Pairing list resultat'!$C$180:$J$181,B3)=1,HLOOKUP(B3,'Pairing list resultat'!$C$180:$J$181,2,FALSE),
(IF(COUNTIF('Pairing list resultat'!$C$182:$J$183,B3)=1,HLOOKUP(B3,'Pairing list resultat'!$C$182:$J$183,2,FALSE),
HLOOKUP(B3,'Pairing list resultat'!$C$184:$J$185,2,FALSE))))</f>
        <v>0</v>
      </c>
      <c r="AB3" s="44">
        <f>IF(COUNTIF('Pairing list resultat'!$C$188:$J$189,B3)=1,HLOOKUP(B3,'Pairing list resultat'!$C$188:$J$189,2,FALSE),
(IF(COUNTIF('Pairing list resultat'!$C$190:$J$191,B3)=1,HLOOKUP(B3,'Pairing list resultat'!$C$190:$J$191,2,FALSE),
HLOOKUP(B3,'Pairing list resultat'!$C$192:$J$193,2,FALSE))))</f>
        <v>0</v>
      </c>
      <c r="AC3" s="44">
        <f>IF(COUNTIF('Pairing list resultat'!$C$196:$J$197,B3)=1,HLOOKUP(B3,'Pairing list resultat'!$C$196:$J$197,2,FALSE),
(IF(COUNTIF('Pairing list resultat'!$C$198:$J$199,B3)=1,HLOOKUP(B3,'Pairing list resultat'!$C$198:$J$199,2,FALSE),
HLOOKUP(B3,'Pairing list resultat'!$C$200:$J$201,2,FALSE))))</f>
        <v>0</v>
      </c>
      <c r="AE3" s="15">
        <f t="shared" ref="AE3:AE26" si="2">COUNTIF($E3:$AC3,1)</f>
        <v>0</v>
      </c>
      <c r="AF3" s="15">
        <f t="shared" ref="AF3:AF26" si="3">COUNTIF($E3:$AC3,2)</f>
        <v>0</v>
      </c>
      <c r="AG3" s="15">
        <f t="shared" ref="AG3:AG26" si="4">COUNTIF($E3:$AC3,3)</f>
        <v>0</v>
      </c>
      <c r="AH3" s="15">
        <f t="shared" ref="AH3:AH26" si="5">COUNTIF($E3:$AC3,4)</f>
        <v>0</v>
      </c>
      <c r="AI3" s="15">
        <f t="shared" ref="AI3:AI26" si="6">COUNTIF($E3:$AC3,5)</f>
        <v>0</v>
      </c>
      <c r="AJ3" s="15">
        <f t="shared" ref="AJ3:AJ26" si="7">COUNTIF($E3:$AC3,6)</f>
        <v>0</v>
      </c>
      <c r="AK3" s="15">
        <f t="shared" ref="AK3:AK26" si="8">COUNTIF($E3:$AC3,7)</f>
        <v>0</v>
      </c>
      <c r="AL3" s="15">
        <f t="shared" ref="AL3:AL26" si="9">COUNTIF($E3:$AC3,8)</f>
        <v>0</v>
      </c>
    </row>
    <row r="4" spans="1:38" x14ac:dyDescent="0.3">
      <c r="A4" s="43"/>
      <c r="B4" s="95" t="s">
        <v>161</v>
      </c>
      <c r="C4" s="42">
        <f t="shared" si="0"/>
        <v>1</v>
      </c>
      <c r="D4" s="42">
        <f t="shared" si="1"/>
        <v>0</v>
      </c>
      <c r="E4" s="44">
        <f>IF(COUNTIF('Pairing list resultat'!$C$4:$J$5,B4)=1,HLOOKUP(B4,'Pairing list resultat'!$C$4:$J$5,2,FALSE),
(IF(COUNTIF('Pairing list resultat'!$C$6:$J$7,B4)=1,HLOOKUP(B4,'Pairing list resultat'!$C$6:$J$7,2,FALSE),
HLOOKUP(B4,'Pairing list resultat'!$C$8:$J$9,2,FALSE))))</f>
        <v>0</v>
      </c>
      <c r="F4" s="44">
        <f>IF(COUNTIF('Pairing list resultat'!$C$12:$J$13,B4)=1,HLOOKUP(B4,'Pairing list resultat'!$C$12:$J$13,2,FALSE),
(IF(COUNTIF('Pairing list resultat'!$C$14:$J$15,B4)=1,HLOOKUP(B4,'Pairing list resultat'!$C$14:$J$15,2,FALSE),
HLOOKUP(B4,'Pairing list resultat'!$C$16:$J$17,2,FALSE))))</f>
        <v>0</v>
      </c>
      <c r="G4" s="44">
        <f>IF(COUNTIF('Pairing list resultat'!$C$20:$J$21,B4)=1,HLOOKUP(B4,'Pairing list resultat'!$C$20:$J$21,2,FALSE),
(IF(COUNTIF('Pairing list resultat'!$C$22:$J$23,B4)=1,HLOOKUP(B4,'Pairing list resultat'!$C$22:$J$23,2,FALSE),
HLOOKUP(B4,'Pairing list resultat'!$C$24:$J$25,2,FALSE))))</f>
        <v>0</v>
      </c>
      <c r="H4" s="44">
        <f>IF(COUNTIF('Pairing list resultat'!$C$28:$J$29,B4)=1,HLOOKUP(B4,'Pairing list resultat'!$C$28:$J$29,2,FALSE),
(IF(COUNTIF('Pairing list resultat'!$C$30:$J$31,B4)=1,HLOOKUP(B4,'Pairing list resultat'!$C$30:$J$31,2,FALSE),
HLOOKUP(B4,'Pairing list resultat'!$C$32:$J$33,2,FALSE))))</f>
        <v>0</v>
      </c>
      <c r="I4" s="44">
        <f>IF(COUNTIF('Pairing list resultat'!$C$36:$J$37,B4)=1,HLOOKUP(B4,'Pairing list resultat'!$C$36:$J$37,2,FALSE),
(IF(COUNTIF('Pairing list resultat'!$C$38:$J$39,B4)=1,HLOOKUP(B4,'Pairing list resultat'!$C$38:$J$39,2,FALSE),
HLOOKUP(B4,'Pairing list resultat'!$C$40:$J$41,2,FALSE))))</f>
        <v>0</v>
      </c>
      <c r="J4" s="44">
        <f>IF(COUNTIF('Pairing list resultat'!$C$44:$J$45,B4)=1,HLOOKUP(B4,'Pairing list resultat'!$C$44:$J$45,2,FALSE),
(IF(COUNTIF('Pairing list resultat'!$C$46:$J$47,B4)=1,HLOOKUP(B4,'Pairing list resultat'!$C$46:$J$47,2,FALSE),
HLOOKUP(B4,'Pairing list resultat'!$C$48:$J$49,2,FALSE))))</f>
        <v>0</v>
      </c>
      <c r="K4" s="44">
        <f>IF(COUNTIF('Pairing list resultat'!$C$52:$J$53,B4)=1,HLOOKUP(B4,'Pairing list resultat'!$C$52:$J$53,2,FALSE),
(IF(COUNTIF('Pairing list resultat'!$C$54:$J$55,B4)=1,HLOOKUP(B4,'Pairing list resultat'!$C$54:$J$55,2,FALSE),
HLOOKUP(B4,'Pairing list resultat'!$C$56:$J$57,2,FALSE))))</f>
        <v>0</v>
      </c>
      <c r="L4" s="44">
        <f>IF(COUNTIF('Pairing list resultat'!$C$60:$J$61,B4)=1,HLOOKUP(B4,'Pairing list resultat'!$C$60:$J$61,2,FALSE),
(IF(COUNTIF('Pairing list resultat'!$C$62:$J$63,B4)=1,HLOOKUP(B4,'Pairing list resultat'!$C$62:$J$63,2,FALSE),
HLOOKUP(B4,'Pairing list resultat'!$C$64:$J$65,2,FALSE))))</f>
        <v>0</v>
      </c>
      <c r="M4" s="44">
        <f>IF(COUNTIF('Pairing list resultat'!$C$68:$J$69,B4)=1,HLOOKUP(B4,'Pairing list resultat'!$C$68:$J$69,2,FALSE),
(IF(COUNTIF('Pairing list resultat'!$C$70:$J$71,B4)=1,HLOOKUP(B4,'Pairing list resultat'!$C$70:$J$71,2,FALSE),
HLOOKUP(B4,'Pairing list resultat'!$C$72:$J$73,2,FALSE))))</f>
        <v>0</v>
      </c>
      <c r="N4" s="44">
        <f>IF(COUNTIF('Pairing list resultat'!$C$76:$J$77,B4)=1,HLOOKUP(B4,'Pairing list resultat'!$C$76:$J$77,2,FALSE),
(IF(COUNTIF('Pairing list resultat'!$C$78:$J$79,B4)=1,HLOOKUP(B4,'Pairing list resultat'!$C$78:$J$79,2,FALSE),
HLOOKUP(B4,'Pairing list resultat'!$C$80:$J$81,2,FALSE))))</f>
        <v>0</v>
      </c>
      <c r="O4" s="44">
        <f>IF(COUNTIF('Pairing list resultat'!$C$84:$J$85,B4)=1,HLOOKUP(B4,'Pairing list resultat'!$C$84:$J$85,2,FALSE),
(IF(COUNTIF('Pairing list resultat'!$C$86:$J$87,B4)=1,HLOOKUP(B4,'Pairing list resultat'!$C$86:$J$87,2,FALSE),
HLOOKUP(B4,'Pairing list resultat'!$C$88:$J$89,2,FALSE))))</f>
        <v>0</v>
      </c>
      <c r="P4" s="44">
        <f>IF(COUNTIF('Pairing list resultat'!$C$92:$J$93,B4)=1,HLOOKUP(B4,'Pairing list resultat'!$C$92:$J$93,2,FALSE),
(IF(COUNTIF('Pairing list resultat'!$C$94:$J$95,B4)=1,HLOOKUP(B4,'Pairing list resultat'!$C$94:$J$95,2,FALSE),
HLOOKUP(B4,'Pairing list resultat'!$C$96:$J$97,2,FALSE))))</f>
        <v>0</v>
      </c>
      <c r="Q4" s="44">
        <f>IF(COUNTIF('Pairing list resultat'!$C$100:$J$101,B4)=1,HLOOKUP(B4,'Pairing list resultat'!$C$100:$J$101,2,FALSE),
(IF(COUNTIF('Pairing list resultat'!$C$102:$J$103,B4)=1,HLOOKUP(B4,'Pairing list resultat'!$C$102:$J$103,2,FALSE),
HLOOKUP(B4,'Pairing list resultat'!$C$104:$J$105,2,FALSE))))</f>
        <v>0</v>
      </c>
      <c r="R4" s="44">
        <f>IF(COUNTIF('Pairing list resultat'!$C$108:$J$109,B4)=1,HLOOKUP(B4,'Pairing list resultat'!$C$108:$J$109,2,FALSE),
(IF(COUNTIF('Pairing list resultat'!$C$110:$J$111,B4)=1,HLOOKUP(B4,'Pairing list resultat'!$C$110:$J$111,2,FALSE),
HLOOKUP(B4,'Pairing list resultat'!$C$112:$J$113,2,FALSE))))</f>
        <v>0</v>
      </c>
      <c r="S4" s="44">
        <f>IF(COUNTIF('Pairing list resultat'!$C$116:$J$117,B4)=1,HLOOKUP(B4,'Pairing list resultat'!$C$116:$J$117,2,FALSE),
(IF(COUNTIF('Pairing list resultat'!$C$118:$J$119,B4)=1,HLOOKUP(B4,'Pairing list resultat'!$C$118:$J$119,2,FALSE),
HLOOKUP(B4,'Pairing list resultat'!$C$120:$J$121,2,FALSE))))</f>
        <v>0</v>
      </c>
      <c r="T4" s="44">
        <f>IF(COUNTIF('Pairing list resultat'!$C$124:$J$125,B4)=1,HLOOKUP(B4,'Pairing list resultat'!$C$124:$J$125,2,FALSE),
(IF(COUNTIF('Pairing list resultat'!$C$126:$J$127,B4)=1,HLOOKUP(B4,'Pairing list resultat'!$C$126:$J$127,2,FALSE),
HLOOKUP(B4,'Pairing list resultat'!$C$128:$J$129,2,FALSE))))</f>
        <v>0</v>
      </c>
      <c r="U4" s="44">
        <f>IF(COUNTIF('Pairing list resultat'!$C$132:$J$133,B4)=1,HLOOKUP(B4,'Pairing list resultat'!$C$132:$J$133,2,FALSE),
(IF(COUNTIF('Pairing list resultat'!$C$134:$J$135,B4)=1,HLOOKUP(B4,'Pairing list resultat'!$C$134:$J$135,2,FALSE),
HLOOKUP(B4,'Pairing list resultat'!$C$136:$J$137,2,FALSE))))</f>
        <v>0</v>
      </c>
      <c r="V4" s="44">
        <f>IF(COUNTIF('Pairing list resultat'!$C$140:$J$141,B4)=1,HLOOKUP(B4,'Pairing list resultat'!$C$140:$J$141,2,FALSE),
(IF(COUNTIF('Pairing list resultat'!$C$142:$J$143,B4)=1,HLOOKUP(B4,'Pairing list resultat'!$C$142:$J$143,2,FALSE),
HLOOKUP(B4,'Pairing list resultat'!$C$144:$J$145,2,FALSE))))</f>
        <v>0</v>
      </c>
      <c r="W4" s="44">
        <f>IF(COUNTIF('Pairing list resultat'!$C$148:$J$149,B4)=1,HLOOKUP(B4,'Pairing list resultat'!$C$148:$J$149,2,FALSE),
(IF(COUNTIF('Pairing list resultat'!$C$150:$J$151,B4)=1,HLOOKUP(B4,'Pairing list resultat'!$C$150:$J$151,2,FALSE),
HLOOKUP(B4,'Pairing list resultat'!$C$152:$J$153,2,FALSE))))</f>
        <v>0</v>
      </c>
      <c r="X4" s="44">
        <f>IF(COUNTIF('Pairing list resultat'!$C$156:$J$157,B4)=1,HLOOKUP(B4,'Pairing list resultat'!$C$156:$J$157,2,FALSE),
(IF(COUNTIF('Pairing list resultat'!$C$158:$J$159,B4)=1,HLOOKUP(B4,'Pairing list resultat'!$C$158:$J$159,2,FALSE),
HLOOKUP(B4,'Pairing list resultat'!$C$160:$J$161,2,FALSE))))</f>
        <v>0</v>
      </c>
      <c r="Y4" s="44">
        <f>IF(COUNTIF('Pairing list resultat'!$C$164:$J$165,B4)=1,HLOOKUP(B4,'Pairing list resultat'!$C$164:$J$165,2,FALSE),
(IF(COUNTIF('Pairing list resultat'!$C$166:$J$167,B4)=1,HLOOKUP(B4,'Pairing list resultat'!$C$166:$J$167,2,FALSE),
HLOOKUP(B4,'Pairing list resultat'!$C$168:$J$169,2,FALSE))))</f>
        <v>0</v>
      </c>
      <c r="Z4" s="44">
        <f>IF(COUNTIF('Pairing list resultat'!$C$172:$J$173,B4)=1,HLOOKUP(B4,'Pairing list resultat'!$C$172:$J$173,2,FALSE),
(IF(COUNTIF('Pairing list resultat'!$C$174:$J$175,B4)=1,HLOOKUP(B4,'Pairing list resultat'!$C$174:$J$175,2,FALSE),
HLOOKUP(B4,'Pairing list resultat'!$C$176:$J$177,2,FALSE))))</f>
        <v>0</v>
      </c>
      <c r="AA4" s="44">
        <f>IF(COUNTIF('Pairing list resultat'!$C$180:$J$181,B4)=1,HLOOKUP(B4,'Pairing list resultat'!$C$180:$J$181,2,FALSE),
(IF(COUNTIF('Pairing list resultat'!$C$182:$J$183,B4)=1,HLOOKUP(B4,'Pairing list resultat'!$C$182:$J$183,2,FALSE),
HLOOKUP(B4,'Pairing list resultat'!$C$184:$J$185,2,FALSE))))</f>
        <v>0</v>
      </c>
      <c r="AB4" s="44">
        <f>IF(COUNTIF('Pairing list resultat'!$C$188:$J$189,B4)=1,HLOOKUP(B4,'Pairing list resultat'!$C$188:$J$189,2,FALSE),
(IF(COUNTIF('Pairing list resultat'!$C$190:$J$191,B4)=1,HLOOKUP(B4,'Pairing list resultat'!$C$190:$J$191,2,FALSE),
HLOOKUP(B4,'Pairing list resultat'!$C$192:$J$193,2,FALSE))))</f>
        <v>0</v>
      </c>
      <c r="AC4" s="44">
        <f>IF(COUNTIF('Pairing list resultat'!$C$196:$J$197,B4)=1,HLOOKUP(B4,'Pairing list resultat'!$C$196:$J$197,2,FALSE),
(IF(COUNTIF('Pairing list resultat'!$C$198:$J$199,B4)=1,HLOOKUP(B4,'Pairing list resultat'!$C$198:$J$199,2,FALSE),
HLOOKUP(B4,'Pairing list resultat'!$C$200:$J$201,2,FALSE))))</f>
        <v>0</v>
      </c>
      <c r="AE4" s="15">
        <f t="shared" si="2"/>
        <v>0</v>
      </c>
      <c r="AF4" s="15">
        <f t="shared" si="3"/>
        <v>0</v>
      </c>
      <c r="AG4" s="15">
        <f t="shared" si="4"/>
        <v>0</v>
      </c>
      <c r="AH4" s="15">
        <f t="shared" si="5"/>
        <v>0</v>
      </c>
      <c r="AI4" s="15">
        <f t="shared" si="6"/>
        <v>0</v>
      </c>
      <c r="AJ4" s="15">
        <f t="shared" si="7"/>
        <v>0</v>
      </c>
      <c r="AK4" s="15">
        <f t="shared" si="8"/>
        <v>0</v>
      </c>
      <c r="AL4" s="15">
        <f t="shared" si="9"/>
        <v>0</v>
      </c>
    </row>
    <row r="5" spans="1:38" x14ac:dyDescent="0.3">
      <c r="A5" s="43"/>
      <c r="B5" s="95" t="s">
        <v>162</v>
      </c>
      <c r="C5" s="42">
        <f t="shared" si="0"/>
        <v>1</v>
      </c>
      <c r="D5" s="42">
        <f t="shared" si="1"/>
        <v>0</v>
      </c>
      <c r="E5" s="44">
        <f>IF(COUNTIF('Pairing list resultat'!$C$4:$J$5,B5)=1,HLOOKUP(B5,'Pairing list resultat'!$C$4:$J$5,2,FALSE),
(IF(COUNTIF('Pairing list resultat'!$C$6:$J$7,B5)=1,HLOOKUP(B5,'Pairing list resultat'!$C$6:$J$7,2,FALSE),
HLOOKUP(B5,'Pairing list resultat'!$C$8:$J$9,2,FALSE))))</f>
        <v>0</v>
      </c>
      <c r="F5" s="44">
        <f>IF(COUNTIF('Pairing list resultat'!$C$12:$J$13,B5)=1,HLOOKUP(B5,'Pairing list resultat'!$C$12:$J$13,2,FALSE),
(IF(COUNTIF('Pairing list resultat'!$C$14:$J$15,B5)=1,HLOOKUP(B5,'Pairing list resultat'!$C$14:$J$15,2,FALSE),
HLOOKUP(B5,'Pairing list resultat'!$C$16:$J$17,2,FALSE))))</f>
        <v>0</v>
      </c>
      <c r="G5" s="44">
        <f>IF(COUNTIF('Pairing list resultat'!$C$20:$J$21,B5)=1,HLOOKUP(B5,'Pairing list resultat'!$C$20:$J$21,2,FALSE),
(IF(COUNTIF('Pairing list resultat'!$C$22:$J$23,B5)=1,HLOOKUP(B5,'Pairing list resultat'!$C$22:$J$23,2,FALSE),
HLOOKUP(B5,'Pairing list resultat'!$C$24:$J$25,2,FALSE))))</f>
        <v>0</v>
      </c>
      <c r="H5" s="44">
        <f>IF(COUNTIF('Pairing list resultat'!$C$28:$J$29,B5)=1,HLOOKUP(B5,'Pairing list resultat'!$C$28:$J$29,2,FALSE),
(IF(COUNTIF('Pairing list resultat'!$C$30:$J$31,B5)=1,HLOOKUP(B5,'Pairing list resultat'!$C$30:$J$31,2,FALSE),
HLOOKUP(B5,'Pairing list resultat'!$C$32:$J$33,2,FALSE))))</f>
        <v>0</v>
      </c>
      <c r="I5" s="44">
        <f>IF(COUNTIF('Pairing list resultat'!$C$36:$J$37,B5)=1,HLOOKUP(B5,'Pairing list resultat'!$C$36:$J$37,2,FALSE),
(IF(COUNTIF('Pairing list resultat'!$C$38:$J$39,B5)=1,HLOOKUP(B5,'Pairing list resultat'!$C$38:$J$39,2,FALSE),
HLOOKUP(B5,'Pairing list resultat'!$C$40:$J$41,2,FALSE))))</f>
        <v>0</v>
      </c>
      <c r="J5" s="44">
        <f>IF(COUNTIF('Pairing list resultat'!$C$44:$J$45,B5)=1,HLOOKUP(B5,'Pairing list resultat'!$C$44:$J$45,2,FALSE),
(IF(COUNTIF('Pairing list resultat'!$C$46:$J$47,B5)=1,HLOOKUP(B5,'Pairing list resultat'!$C$46:$J$47,2,FALSE),
HLOOKUP(B5,'Pairing list resultat'!$C$48:$J$49,2,FALSE))))</f>
        <v>0</v>
      </c>
      <c r="K5" s="44">
        <f>IF(COUNTIF('Pairing list resultat'!$C$52:$J$53,B5)=1,HLOOKUP(B5,'Pairing list resultat'!$C$52:$J$53,2,FALSE),
(IF(COUNTIF('Pairing list resultat'!$C$54:$J$55,B5)=1,HLOOKUP(B5,'Pairing list resultat'!$C$54:$J$55,2,FALSE),
HLOOKUP(B5,'Pairing list resultat'!$C$56:$J$57,2,FALSE))))</f>
        <v>0</v>
      </c>
      <c r="L5" s="44">
        <f>IF(COUNTIF('Pairing list resultat'!$C$60:$J$61,B5)=1,HLOOKUP(B5,'Pairing list resultat'!$C$60:$J$61,2,FALSE),
(IF(COUNTIF('Pairing list resultat'!$C$62:$J$63,B5)=1,HLOOKUP(B5,'Pairing list resultat'!$C$62:$J$63,2,FALSE),
HLOOKUP(B5,'Pairing list resultat'!$C$64:$J$65,2,FALSE))))</f>
        <v>0</v>
      </c>
      <c r="M5" s="44">
        <f>IF(COUNTIF('Pairing list resultat'!$C$68:$J$69,B5)=1,HLOOKUP(B5,'Pairing list resultat'!$C$68:$J$69,2,FALSE),
(IF(COUNTIF('Pairing list resultat'!$C$70:$J$71,B5)=1,HLOOKUP(B5,'Pairing list resultat'!$C$70:$J$71,2,FALSE),
HLOOKUP(B5,'Pairing list resultat'!$C$72:$J$73,2,FALSE))))</f>
        <v>0</v>
      </c>
      <c r="N5" s="44">
        <f>IF(COUNTIF('Pairing list resultat'!$C$76:$J$77,B5)=1,HLOOKUP(B5,'Pairing list resultat'!$C$76:$J$77,2,FALSE),
(IF(COUNTIF('Pairing list resultat'!$C$78:$J$79,B5)=1,HLOOKUP(B5,'Pairing list resultat'!$C$78:$J$79,2,FALSE),
HLOOKUP(B5,'Pairing list resultat'!$C$80:$J$81,2,FALSE))))</f>
        <v>0</v>
      </c>
      <c r="O5" s="44">
        <f>IF(COUNTIF('Pairing list resultat'!$C$84:$J$85,B5)=1,HLOOKUP(B5,'Pairing list resultat'!$C$84:$J$85,2,FALSE),
(IF(COUNTIF('Pairing list resultat'!$C$86:$J$87,B5)=1,HLOOKUP(B5,'Pairing list resultat'!$C$86:$J$87,2,FALSE),
HLOOKUP(B5,'Pairing list resultat'!$C$88:$J$89,2,FALSE))))</f>
        <v>0</v>
      </c>
      <c r="P5" s="44">
        <f>IF(COUNTIF('Pairing list resultat'!$C$92:$J$93,B5)=1,HLOOKUP(B5,'Pairing list resultat'!$C$92:$J$93,2,FALSE),
(IF(COUNTIF('Pairing list resultat'!$C$94:$J$95,B5)=1,HLOOKUP(B5,'Pairing list resultat'!$C$94:$J$95,2,FALSE),
HLOOKUP(B5,'Pairing list resultat'!$C$96:$J$97,2,FALSE))))</f>
        <v>0</v>
      </c>
      <c r="Q5" s="44">
        <f>IF(COUNTIF('Pairing list resultat'!$C$100:$J$101,B5)=1,HLOOKUP(B5,'Pairing list resultat'!$C$100:$J$101,2,FALSE),
(IF(COUNTIF('Pairing list resultat'!$C$102:$J$103,B5)=1,HLOOKUP(B5,'Pairing list resultat'!$C$102:$J$103,2,FALSE),
HLOOKUP(B5,'Pairing list resultat'!$C$104:$J$105,2,FALSE))))</f>
        <v>0</v>
      </c>
      <c r="R5" s="44">
        <f>IF(COUNTIF('Pairing list resultat'!$C$108:$J$109,B5)=1,HLOOKUP(B5,'Pairing list resultat'!$C$108:$J$109,2,FALSE),
(IF(COUNTIF('Pairing list resultat'!$C$110:$J$111,B5)=1,HLOOKUP(B5,'Pairing list resultat'!$C$110:$J$111,2,FALSE),
HLOOKUP(B5,'Pairing list resultat'!$C$112:$J$113,2,FALSE))))</f>
        <v>0</v>
      </c>
      <c r="S5" s="44">
        <f>IF(COUNTIF('Pairing list resultat'!$C$116:$J$117,B5)=1,HLOOKUP(B5,'Pairing list resultat'!$C$116:$J$117,2,FALSE),
(IF(COUNTIF('Pairing list resultat'!$C$118:$J$119,B5)=1,HLOOKUP(B5,'Pairing list resultat'!$C$118:$J$119,2,FALSE),
HLOOKUP(B5,'Pairing list resultat'!$C$120:$J$121,2,FALSE))))</f>
        <v>0</v>
      </c>
      <c r="T5" s="44">
        <f>IF(COUNTIF('Pairing list resultat'!$C$124:$J$125,B5)=1,HLOOKUP(B5,'Pairing list resultat'!$C$124:$J$125,2,FALSE),
(IF(COUNTIF('Pairing list resultat'!$C$126:$J$127,B5)=1,HLOOKUP(B5,'Pairing list resultat'!$C$126:$J$127,2,FALSE),
HLOOKUP(B5,'Pairing list resultat'!$C$128:$J$129,2,FALSE))))</f>
        <v>0</v>
      </c>
      <c r="U5" s="44">
        <f>IF(COUNTIF('Pairing list resultat'!$C$132:$J$133,B5)=1,HLOOKUP(B5,'Pairing list resultat'!$C$132:$J$133,2,FALSE),
(IF(COUNTIF('Pairing list resultat'!$C$134:$J$135,B5)=1,HLOOKUP(B5,'Pairing list resultat'!$C$134:$J$135,2,FALSE),
HLOOKUP(B5,'Pairing list resultat'!$C$136:$J$137,2,FALSE))))</f>
        <v>0</v>
      </c>
      <c r="V5" s="44">
        <f>IF(COUNTIF('Pairing list resultat'!$C$140:$J$141,B5)=1,HLOOKUP(B5,'Pairing list resultat'!$C$140:$J$141,2,FALSE),
(IF(COUNTIF('Pairing list resultat'!$C$142:$J$143,B5)=1,HLOOKUP(B5,'Pairing list resultat'!$C$142:$J$143,2,FALSE),
HLOOKUP(B5,'Pairing list resultat'!$C$144:$J$145,2,FALSE))))</f>
        <v>0</v>
      </c>
      <c r="W5" s="44">
        <f>IF(COUNTIF('Pairing list resultat'!$C$148:$J$149,B5)=1,HLOOKUP(B5,'Pairing list resultat'!$C$148:$J$149,2,FALSE),
(IF(COUNTIF('Pairing list resultat'!$C$150:$J$151,B5)=1,HLOOKUP(B5,'Pairing list resultat'!$C$150:$J$151,2,FALSE),
HLOOKUP(B5,'Pairing list resultat'!$C$152:$J$153,2,FALSE))))</f>
        <v>0</v>
      </c>
      <c r="X5" s="44">
        <f>IF(COUNTIF('Pairing list resultat'!$C$156:$J$157,B5)=1,HLOOKUP(B5,'Pairing list resultat'!$C$156:$J$157,2,FALSE),
(IF(COUNTIF('Pairing list resultat'!$C$158:$J$159,B5)=1,HLOOKUP(B5,'Pairing list resultat'!$C$158:$J$159,2,FALSE),
HLOOKUP(B5,'Pairing list resultat'!$C$160:$J$161,2,FALSE))))</f>
        <v>0</v>
      </c>
      <c r="Y5" s="44">
        <f>IF(COUNTIF('Pairing list resultat'!$C$164:$J$165,B5)=1,HLOOKUP(B5,'Pairing list resultat'!$C$164:$J$165,2,FALSE),
(IF(COUNTIF('Pairing list resultat'!$C$166:$J$167,B5)=1,HLOOKUP(B5,'Pairing list resultat'!$C$166:$J$167,2,FALSE),
HLOOKUP(B5,'Pairing list resultat'!$C$168:$J$169,2,FALSE))))</f>
        <v>0</v>
      </c>
      <c r="Z5" s="44">
        <f>IF(COUNTIF('Pairing list resultat'!$C$172:$J$173,B5)=1,HLOOKUP(B5,'Pairing list resultat'!$C$172:$J$173,2,FALSE),
(IF(COUNTIF('Pairing list resultat'!$C$174:$J$175,B5)=1,HLOOKUP(B5,'Pairing list resultat'!$C$174:$J$175,2,FALSE),
HLOOKUP(B5,'Pairing list resultat'!$C$176:$J$177,2,FALSE))))</f>
        <v>0</v>
      </c>
      <c r="AA5" s="44">
        <f>IF(COUNTIF('Pairing list resultat'!$C$180:$J$181,B5)=1,HLOOKUP(B5,'Pairing list resultat'!$C$180:$J$181,2,FALSE),
(IF(COUNTIF('Pairing list resultat'!$C$182:$J$183,B5)=1,HLOOKUP(B5,'Pairing list resultat'!$C$182:$J$183,2,FALSE),
HLOOKUP(B5,'Pairing list resultat'!$C$184:$J$185,2,FALSE))))</f>
        <v>0</v>
      </c>
      <c r="AB5" s="44">
        <f>IF(COUNTIF('Pairing list resultat'!$C$188:$J$189,B5)=1,HLOOKUP(B5,'Pairing list resultat'!$C$188:$J$189,2,FALSE),
(IF(COUNTIF('Pairing list resultat'!$C$190:$J$191,B5)=1,HLOOKUP(B5,'Pairing list resultat'!$C$190:$J$191,2,FALSE),
HLOOKUP(B5,'Pairing list resultat'!$C$192:$J$193,2,FALSE))))</f>
        <v>0</v>
      </c>
      <c r="AC5" s="44">
        <f>IF(COUNTIF('Pairing list resultat'!$C$196:$J$197,B5)=1,HLOOKUP(B5,'Pairing list resultat'!$C$196:$J$197,2,FALSE),
(IF(COUNTIF('Pairing list resultat'!$C$198:$J$199,B5)=1,HLOOKUP(B5,'Pairing list resultat'!$C$198:$J$199,2,FALSE),
HLOOKUP(B5,'Pairing list resultat'!$C$200:$J$201,2,FALSE))))</f>
        <v>0</v>
      </c>
      <c r="AE5" s="15">
        <f t="shared" si="2"/>
        <v>0</v>
      </c>
      <c r="AF5" s="15">
        <f t="shared" si="3"/>
        <v>0</v>
      </c>
      <c r="AG5" s="15">
        <f t="shared" si="4"/>
        <v>0</v>
      </c>
      <c r="AH5" s="15">
        <f t="shared" si="5"/>
        <v>0</v>
      </c>
      <c r="AI5" s="15">
        <f t="shared" si="6"/>
        <v>0</v>
      </c>
      <c r="AJ5" s="15">
        <f t="shared" si="7"/>
        <v>0</v>
      </c>
      <c r="AK5" s="15">
        <f t="shared" si="8"/>
        <v>0</v>
      </c>
      <c r="AL5" s="15">
        <f t="shared" si="9"/>
        <v>0</v>
      </c>
    </row>
    <row r="6" spans="1:38" x14ac:dyDescent="0.3">
      <c r="A6" s="43"/>
      <c r="B6" s="95" t="s">
        <v>163</v>
      </c>
      <c r="C6" s="42">
        <f t="shared" si="0"/>
        <v>1</v>
      </c>
      <c r="D6" s="42">
        <f t="shared" si="1"/>
        <v>0</v>
      </c>
      <c r="E6" s="44">
        <f>IF(COUNTIF('Pairing list resultat'!$C$4:$J$5,B6)=1,HLOOKUP(B6,'Pairing list resultat'!$C$4:$J$5,2,FALSE),
(IF(COUNTIF('Pairing list resultat'!$C$6:$J$7,B6)=1,HLOOKUP(B6,'Pairing list resultat'!$C$6:$J$7,2,FALSE),
HLOOKUP(B6,'Pairing list resultat'!$C$8:$J$9,2,FALSE))))</f>
        <v>0</v>
      </c>
      <c r="F6" s="44">
        <f>IF(COUNTIF('Pairing list resultat'!$C$12:$J$13,B6)=1,HLOOKUP(B6,'Pairing list resultat'!$C$12:$J$13,2,FALSE),
(IF(COUNTIF('Pairing list resultat'!$C$14:$J$15,B6)=1,HLOOKUP(B6,'Pairing list resultat'!$C$14:$J$15,2,FALSE),
HLOOKUP(B6,'Pairing list resultat'!$C$16:$J$17,2,FALSE))))</f>
        <v>0</v>
      </c>
      <c r="G6" s="44">
        <f>IF(COUNTIF('Pairing list resultat'!$C$20:$J$21,B6)=1,HLOOKUP(B6,'Pairing list resultat'!$C$20:$J$21,2,FALSE),
(IF(COUNTIF('Pairing list resultat'!$C$22:$J$23,B6)=1,HLOOKUP(B6,'Pairing list resultat'!$C$22:$J$23,2,FALSE),
HLOOKUP(B6,'Pairing list resultat'!$C$24:$J$25,2,FALSE))))</f>
        <v>0</v>
      </c>
      <c r="H6" s="44">
        <f>IF(COUNTIF('Pairing list resultat'!$C$28:$J$29,B6)=1,HLOOKUP(B6,'Pairing list resultat'!$C$28:$J$29,2,FALSE),
(IF(COUNTIF('Pairing list resultat'!$C$30:$J$31,B6)=1,HLOOKUP(B6,'Pairing list resultat'!$C$30:$J$31,2,FALSE),
HLOOKUP(B6,'Pairing list resultat'!$C$32:$J$33,2,FALSE))))</f>
        <v>0</v>
      </c>
      <c r="I6" s="44">
        <f>IF(COUNTIF('Pairing list resultat'!$C$36:$J$37,B6)=1,HLOOKUP(B6,'Pairing list resultat'!$C$36:$J$37,2,FALSE),
(IF(COUNTIF('Pairing list resultat'!$C$38:$J$39,B6)=1,HLOOKUP(B6,'Pairing list resultat'!$C$38:$J$39,2,FALSE),
HLOOKUP(B6,'Pairing list resultat'!$C$40:$J$41,2,FALSE))))</f>
        <v>0</v>
      </c>
      <c r="J6" s="44">
        <f>IF(COUNTIF('Pairing list resultat'!$C$44:$J$45,B6)=1,HLOOKUP(B6,'Pairing list resultat'!$C$44:$J$45,2,FALSE),
(IF(COUNTIF('Pairing list resultat'!$C$46:$J$47,B6)=1,HLOOKUP(B6,'Pairing list resultat'!$C$46:$J$47,2,FALSE),
HLOOKUP(B6,'Pairing list resultat'!$C$48:$J$49,2,FALSE))))</f>
        <v>0</v>
      </c>
      <c r="K6" s="44">
        <f>IF(COUNTIF('Pairing list resultat'!$C$52:$J$53,B6)=1,HLOOKUP(B6,'Pairing list resultat'!$C$52:$J$53,2,FALSE),
(IF(COUNTIF('Pairing list resultat'!$C$54:$J$55,B6)=1,HLOOKUP(B6,'Pairing list resultat'!$C$54:$J$55,2,FALSE),
HLOOKUP(B6,'Pairing list resultat'!$C$56:$J$57,2,FALSE))))</f>
        <v>0</v>
      </c>
      <c r="L6" s="44">
        <f>IF(COUNTIF('Pairing list resultat'!$C$60:$J$61,B6)=1,HLOOKUP(B6,'Pairing list resultat'!$C$60:$J$61,2,FALSE),
(IF(COUNTIF('Pairing list resultat'!$C$62:$J$63,B6)=1,HLOOKUP(B6,'Pairing list resultat'!$C$62:$J$63,2,FALSE),
HLOOKUP(B6,'Pairing list resultat'!$C$64:$J$65,2,FALSE))))</f>
        <v>0</v>
      </c>
      <c r="M6" s="44">
        <f>IF(COUNTIF('Pairing list resultat'!$C$68:$J$69,B6)=1,HLOOKUP(B6,'Pairing list resultat'!$C$68:$J$69,2,FALSE),
(IF(COUNTIF('Pairing list resultat'!$C$70:$J$71,B6)=1,HLOOKUP(B6,'Pairing list resultat'!$C$70:$J$71,2,FALSE),
HLOOKUP(B6,'Pairing list resultat'!$C$72:$J$73,2,FALSE))))</f>
        <v>0</v>
      </c>
      <c r="N6" s="44">
        <f>IF(COUNTIF('Pairing list resultat'!$C$76:$J$77,B6)=1,HLOOKUP(B6,'Pairing list resultat'!$C$76:$J$77,2,FALSE),
(IF(COUNTIF('Pairing list resultat'!$C$78:$J$79,B6)=1,HLOOKUP(B6,'Pairing list resultat'!$C$78:$J$79,2,FALSE),
HLOOKUP(B6,'Pairing list resultat'!$C$80:$J$81,2,FALSE))))</f>
        <v>0</v>
      </c>
      <c r="O6" s="44">
        <f>IF(COUNTIF('Pairing list resultat'!$C$84:$J$85,B6)=1,HLOOKUP(B6,'Pairing list resultat'!$C$84:$J$85,2,FALSE),
(IF(COUNTIF('Pairing list resultat'!$C$86:$J$87,B6)=1,HLOOKUP(B6,'Pairing list resultat'!$C$86:$J$87,2,FALSE),
HLOOKUP(B6,'Pairing list resultat'!$C$88:$J$89,2,FALSE))))</f>
        <v>0</v>
      </c>
      <c r="P6" s="44">
        <f>IF(COUNTIF('Pairing list resultat'!$C$92:$J$93,B6)=1,HLOOKUP(B6,'Pairing list resultat'!$C$92:$J$93,2,FALSE),
(IF(COUNTIF('Pairing list resultat'!$C$94:$J$95,B6)=1,HLOOKUP(B6,'Pairing list resultat'!$C$94:$J$95,2,FALSE),
HLOOKUP(B6,'Pairing list resultat'!$C$96:$J$97,2,FALSE))))</f>
        <v>0</v>
      </c>
      <c r="Q6" s="44">
        <f>IF(COUNTIF('Pairing list resultat'!$C$100:$J$101,B6)=1,HLOOKUP(B6,'Pairing list resultat'!$C$100:$J$101,2,FALSE),
(IF(COUNTIF('Pairing list resultat'!$C$102:$J$103,B6)=1,HLOOKUP(B6,'Pairing list resultat'!$C$102:$J$103,2,FALSE),
HLOOKUP(B6,'Pairing list resultat'!$C$104:$J$105,2,FALSE))))</f>
        <v>0</v>
      </c>
      <c r="R6" s="44">
        <f>IF(COUNTIF('Pairing list resultat'!$C$108:$J$109,B6)=1,HLOOKUP(B6,'Pairing list resultat'!$C$108:$J$109,2,FALSE),
(IF(COUNTIF('Pairing list resultat'!$C$110:$J$111,B6)=1,HLOOKUP(B6,'Pairing list resultat'!$C$110:$J$111,2,FALSE),
HLOOKUP(B6,'Pairing list resultat'!$C$112:$J$113,2,FALSE))))</f>
        <v>0</v>
      </c>
      <c r="S6" s="44">
        <f>IF(COUNTIF('Pairing list resultat'!$C$116:$J$117,B6)=1,HLOOKUP(B6,'Pairing list resultat'!$C$116:$J$117,2,FALSE),
(IF(COUNTIF('Pairing list resultat'!$C$118:$J$119,B6)=1,HLOOKUP(B6,'Pairing list resultat'!$C$118:$J$119,2,FALSE),
HLOOKUP(B6,'Pairing list resultat'!$C$120:$J$121,2,FALSE))))</f>
        <v>0</v>
      </c>
      <c r="T6" s="44">
        <f>IF(COUNTIF('Pairing list resultat'!$C$124:$J$125,B6)=1,HLOOKUP(B6,'Pairing list resultat'!$C$124:$J$125,2,FALSE),
(IF(COUNTIF('Pairing list resultat'!$C$126:$J$127,B6)=1,HLOOKUP(B6,'Pairing list resultat'!$C$126:$J$127,2,FALSE),
HLOOKUP(B6,'Pairing list resultat'!$C$128:$J$129,2,FALSE))))</f>
        <v>0</v>
      </c>
      <c r="U6" s="44">
        <f>IF(COUNTIF('Pairing list resultat'!$C$132:$J$133,B6)=1,HLOOKUP(B6,'Pairing list resultat'!$C$132:$J$133,2,FALSE),
(IF(COUNTIF('Pairing list resultat'!$C$134:$J$135,B6)=1,HLOOKUP(B6,'Pairing list resultat'!$C$134:$J$135,2,FALSE),
HLOOKUP(B6,'Pairing list resultat'!$C$136:$J$137,2,FALSE))))</f>
        <v>0</v>
      </c>
      <c r="V6" s="44">
        <f>IF(COUNTIF('Pairing list resultat'!$C$140:$J$141,B6)=1,HLOOKUP(B6,'Pairing list resultat'!$C$140:$J$141,2,FALSE),
(IF(COUNTIF('Pairing list resultat'!$C$142:$J$143,B6)=1,HLOOKUP(B6,'Pairing list resultat'!$C$142:$J$143,2,FALSE),
HLOOKUP(B6,'Pairing list resultat'!$C$144:$J$145,2,FALSE))))</f>
        <v>0</v>
      </c>
      <c r="W6" s="44">
        <f>IF(COUNTIF('Pairing list resultat'!$C$148:$J$149,B6)=1,HLOOKUP(B6,'Pairing list resultat'!$C$148:$J$149,2,FALSE),
(IF(COUNTIF('Pairing list resultat'!$C$150:$J$151,B6)=1,HLOOKUP(B6,'Pairing list resultat'!$C$150:$J$151,2,FALSE),
HLOOKUP(B6,'Pairing list resultat'!$C$152:$J$153,2,FALSE))))</f>
        <v>0</v>
      </c>
      <c r="X6" s="44">
        <f>IF(COUNTIF('Pairing list resultat'!$C$156:$J$157,B6)=1,HLOOKUP(B6,'Pairing list resultat'!$C$156:$J$157,2,FALSE),
(IF(COUNTIF('Pairing list resultat'!$C$158:$J$159,B6)=1,HLOOKUP(B6,'Pairing list resultat'!$C$158:$J$159,2,FALSE),
HLOOKUP(B6,'Pairing list resultat'!$C$160:$J$161,2,FALSE))))</f>
        <v>0</v>
      </c>
      <c r="Y6" s="44">
        <f>IF(COUNTIF('Pairing list resultat'!$C$164:$J$165,B6)=1,HLOOKUP(B6,'Pairing list resultat'!$C$164:$J$165,2,FALSE),
(IF(COUNTIF('Pairing list resultat'!$C$166:$J$167,B6)=1,HLOOKUP(B6,'Pairing list resultat'!$C$166:$J$167,2,FALSE),
HLOOKUP(B6,'Pairing list resultat'!$C$168:$J$169,2,FALSE))))</f>
        <v>0</v>
      </c>
      <c r="Z6" s="44">
        <f>IF(COUNTIF('Pairing list resultat'!$C$172:$J$173,B6)=1,HLOOKUP(B6,'Pairing list resultat'!$C$172:$J$173,2,FALSE),
(IF(COUNTIF('Pairing list resultat'!$C$174:$J$175,B6)=1,HLOOKUP(B6,'Pairing list resultat'!$C$174:$J$175,2,FALSE),
HLOOKUP(B6,'Pairing list resultat'!$C$176:$J$177,2,FALSE))))</f>
        <v>0</v>
      </c>
      <c r="AA6" s="44">
        <f>IF(COUNTIF('Pairing list resultat'!$C$180:$J$181,B6)=1,HLOOKUP(B6,'Pairing list resultat'!$C$180:$J$181,2,FALSE),
(IF(COUNTIF('Pairing list resultat'!$C$182:$J$183,B6)=1,HLOOKUP(B6,'Pairing list resultat'!$C$182:$J$183,2,FALSE),
HLOOKUP(B6,'Pairing list resultat'!$C$184:$J$185,2,FALSE))))</f>
        <v>0</v>
      </c>
      <c r="AB6" s="44">
        <f>IF(COUNTIF('Pairing list resultat'!$C$188:$J$189,B6)=1,HLOOKUP(B6,'Pairing list resultat'!$C$188:$J$189,2,FALSE),
(IF(COUNTIF('Pairing list resultat'!$C$190:$J$191,B6)=1,HLOOKUP(B6,'Pairing list resultat'!$C$190:$J$191,2,FALSE),
HLOOKUP(B6,'Pairing list resultat'!$C$192:$J$193,2,FALSE))))</f>
        <v>0</v>
      </c>
      <c r="AC6" s="44">
        <f>IF(COUNTIF('Pairing list resultat'!$C$196:$J$197,B6)=1,HLOOKUP(B6,'Pairing list resultat'!$C$196:$J$197,2,FALSE),
(IF(COUNTIF('Pairing list resultat'!$C$198:$J$199,B6)=1,HLOOKUP(B6,'Pairing list resultat'!$C$198:$J$199,2,FALSE),
HLOOKUP(B6,'Pairing list resultat'!$C$200:$J$201,2,FALSE))))</f>
        <v>0</v>
      </c>
      <c r="AE6" s="15">
        <f t="shared" si="2"/>
        <v>0</v>
      </c>
      <c r="AF6" s="15">
        <f t="shared" si="3"/>
        <v>0</v>
      </c>
      <c r="AG6" s="15">
        <f t="shared" si="4"/>
        <v>0</v>
      </c>
      <c r="AH6" s="15">
        <f t="shared" si="5"/>
        <v>0</v>
      </c>
      <c r="AI6" s="15">
        <f t="shared" si="6"/>
        <v>0</v>
      </c>
      <c r="AJ6" s="15">
        <f t="shared" si="7"/>
        <v>0</v>
      </c>
      <c r="AK6" s="15">
        <f t="shared" si="8"/>
        <v>0</v>
      </c>
      <c r="AL6" s="15">
        <f t="shared" si="9"/>
        <v>0</v>
      </c>
    </row>
    <row r="7" spans="1:38" x14ac:dyDescent="0.3">
      <c r="A7" s="43"/>
      <c r="B7" s="95" t="s">
        <v>164</v>
      </c>
      <c r="C7" s="42">
        <f t="shared" si="0"/>
        <v>1</v>
      </c>
      <c r="D7" s="42">
        <f t="shared" si="1"/>
        <v>0</v>
      </c>
      <c r="E7" s="44">
        <f>IF(COUNTIF('Pairing list resultat'!$C$4:$J$5,B7)=1,HLOOKUP(B7,'Pairing list resultat'!$C$4:$J$5,2,FALSE),
(IF(COUNTIF('Pairing list resultat'!$C$6:$J$7,B7)=1,HLOOKUP(B7,'Pairing list resultat'!$C$6:$J$7,2,FALSE),
HLOOKUP(B7,'Pairing list resultat'!$C$8:$J$9,2,FALSE))))</f>
        <v>0</v>
      </c>
      <c r="F7" s="44">
        <f>IF(COUNTIF('Pairing list resultat'!$C$12:$J$13,B7)=1,HLOOKUP(B7,'Pairing list resultat'!$C$12:$J$13,2,FALSE),
(IF(COUNTIF('Pairing list resultat'!$C$14:$J$15,B7)=1,HLOOKUP(B7,'Pairing list resultat'!$C$14:$J$15,2,FALSE),
HLOOKUP(B7,'Pairing list resultat'!$C$16:$J$17,2,FALSE))))</f>
        <v>0</v>
      </c>
      <c r="G7" s="44">
        <f>IF(COUNTIF('Pairing list resultat'!$C$20:$J$21,B7)=1,HLOOKUP(B7,'Pairing list resultat'!$C$20:$J$21,2,FALSE),
(IF(COUNTIF('Pairing list resultat'!$C$22:$J$23,B7)=1,HLOOKUP(B7,'Pairing list resultat'!$C$22:$J$23,2,FALSE),
HLOOKUP(B7,'Pairing list resultat'!$C$24:$J$25,2,FALSE))))</f>
        <v>0</v>
      </c>
      <c r="H7" s="44">
        <f>IF(COUNTIF('Pairing list resultat'!$C$28:$J$29,B7)=1,HLOOKUP(B7,'Pairing list resultat'!$C$28:$J$29,2,FALSE),
(IF(COUNTIF('Pairing list resultat'!$C$30:$J$31,B7)=1,HLOOKUP(B7,'Pairing list resultat'!$C$30:$J$31,2,FALSE),
HLOOKUP(B7,'Pairing list resultat'!$C$32:$J$33,2,FALSE))))</f>
        <v>0</v>
      </c>
      <c r="I7" s="44">
        <f>IF(COUNTIF('Pairing list resultat'!$C$36:$J$37,B7)=1,HLOOKUP(B7,'Pairing list resultat'!$C$36:$J$37,2,FALSE),
(IF(COUNTIF('Pairing list resultat'!$C$38:$J$39,B7)=1,HLOOKUP(B7,'Pairing list resultat'!$C$38:$J$39,2,FALSE),
HLOOKUP(B7,'Pairing list resultat'!$C$40:$J$41,2,FALSE))))</f>
        <v>0</v>
      </c>
      <c r="J7" s="44">
        <f>IF(COUNTIF('Pairing list resultat'!$C$44:$J$45,B7)=1,HLOOKUP(B7,'Pairing list resultat'!$C$44:$J$45,2,FALSE),
(IF(COUNTIF('Pairing list resultat'!$C$46:$J$47,B7)=1,HLOOKUP(B7,'Pairing list resultat'!$C$46:$J$47,2,FALSE),
HLOOKUP(B7,'Pairing list resultat'!$C$48:$J$49,2,FALSE))))</f>
        <v>0</v>
      </c>
      <c r="K7" s="44">
        <f>IF(COUNTIF('Pairing list resultat'!$C$52:$J$53,B7)=1,HLOOKUP(B7,'Pairing list resultat'!$C$52:$J$53,2,FALSE),
(IF(COUNTIF('Pairing list resultat'!$C$54:$J$55,B7)=1,HLOOKUP(B7,'Pairing list resultat'!$C$54:$J$55,2,FALSE),
HLOOKUP(B7,'Pairing list resultat'!$C$56:$J$57,2,FALSE))))</f>
        <v>0</v>
      </c>
      <c r="L7" s="44">
        <f>IF(COUNTIF('Pairing list resultat'!$C$60:$J$61,B7)=1,HLOOKUP(B7,'Pairing list resultat'!$C$60:$J$61,2,FALSE),
(IF(COUNTIF('Pairing list resultat'!$C$62:$J$63,B7)=1,HLOOKUP(B7,'Pairing list resultat'!$C$62:$J$63,2,FALSE),
HLOOKUP(B7,'Pairing list resultat'!$C$64:$J$65,2,FALSE))))</f>
        <v>0</v>
      </c>
      <c r="M7" s="44">
        <f>IF(COUNTIF('Pairing list resultat'!$C$68:$J$69,B7)=1,HLOOKUP(B7,'Pairing list resultat'!$C$68:$J$69,2,FALSE),
(IF(COUNTIF('Pairing list resultat'!$C$70:$J$71,B7)=1,HLOOKUP(B7,'Pairing list resultat'!$C$70:$J$71,2,FALSE),
HLOOKUP(B7,'Pairing list resultat'!$C$72:$J$73,2,FALSE))))</f>
        <v>0</v>
      </c>
      <c r="N7" s="44">
        <f>IF(COUNTIF('Pairing list resultat'!$C$76:$J$77,B7)=1,HLOOKUP(B7,'Pairing list resultat'!$C$76:$J$77,2,FALSE),
(IF(COUNTIF('Pairing list resultat'!$C$78:$J$79,B7)=1,HLOOKUP(B7,'Pairing list resultat'!$C$78:$J$79,2,FALSE),
HLOOKUP(B7,'Pairing list resultat'!$C$80:$J$81,2,FALSE))))</f>
        <v>0</v>
      </c>
      <c r="O7" s="44">
        <f>IF(COUNTIF('Pairing list resultat'!$C$84:$J$85,B7)=1,HLOOKUP(B7,'Pairing list resultat'!$C$84:$J$85,2,FALSE),
(IF(COUNTIF('Pairing list resultat'!$C$86:$J$87,B7)=1,HLOOKUP(B7,'Pairing list resultat'!$C$86:$J$87,2,FALSE),
HLOOKUP(B7,'Pairing list resultat'!$C$88:$J$89,2,FALSE))))</f>
        <v>0</v>
      </c>
      <c r="P7" s="44">
        <f>IF(COUNTIF('Pairing list resultat'!$C$92:$J$93,B7)=1,HLOOKUP(B7,'Pairing list resultat'!$C$92:$J$93,2,FALSE),
(IF(COUNTIF('Pairing list resultat'!$C$94:$J$95,B7)=1,HLOOKUP(B7,'Pairing list resultat'!$C$94:$J$95,2,FALSE),
HLOOKUP(B7,'Pairing list resultat'!$C$96:$J$97,2,FALSE))))</f>
        <v>0</v>
      </c>
      <c r="Q7" s="44">
        <f>IF(COUNTIF('Pairing list resultat'!$C$100:$J$101,B7)=1,HLOOKUP(B7,'Pairing list resultat'!$C$100:$J$101,2,FALSE),
(IF(COUNTIF('Pairing list resultat'!$C$102:$J$103,B7)=1,HLOOKUP(B7,'Pairing list resultat'!$C$102:$J$103,2,FALSE),
HLOOKUP(B7,'Pairing list resultat'!$C$104:$J$105,2,FALSE))))</f>
        <v>0</v>
      </c>
      <c r="R7" s="44">
        <f>IF(COUNTIF('Pairing list resultat'!$C$108:$J$109,B7)=1,HLOOKUP(B7,'Pairing list resultat'!$C$108:$J$109,2,FALSE),
(IF(COUNTIF('Pairing list resultat'!$C$110:$J$111,B7)=1,HLOOKUP(B7,'Pairing list resultat'!$C$110:$J$111,2,FALSE),
HLOOKUP(B7,'Pairing list resultat'!$C$112:$J$113,2,FALSE))))</f>
        <v>0</v>
      </c>
      <c r="S7" s="44">
        <f>IF(COUNTIF('Pairing list resultat'!$C$116:$J$117,B7)=1,HLOOKUP(B7,'Pairing list resultat'!$C$116:$J$117,2,FALSE),
(IF(COUNTIF('Pairing list resultat'!$C$118:$J$119,B7)=1,HLOOKUP(B7,'Pairing list resultat'!$C$118:$J$119,2,FALSE),
HLOOKUP(B7,'Pairing list resultat'!$C$120:$J$121,2,FALSE))))</f>
        <v>0</v>
      </c>
      <c r="T7" s="44">
        <f>IF(COUNTIF('Pairing list resultat'!$C$124:$J$125,B7)=1,HLOOKUP(B7,'Pairing list resultat'!$C$124:$J$125,2,FALSE),
(IF(COUNTIF('Pairing list resultat'!$C$126:$J$127,B7)=1,HLOOKUP(B7,'Pairing list resultat'!$C$126:$J$127,2,FALSE),
HLOOKUP(B7,'Pairing list resultat'!$C$128:$J$129,2,FALSE))))</f>
        <v>0</v>
      </c>
      <c r="U7" s="44">
        <f>IF(COUNTIF('Pairing list resultat'!$C$132:$J$133,B7)=1,HLOOKUP(B7,'Pairing list resultat'!$C$132:$J$133,2,FALSE),
(IF(COUNTIF('Pairing list resultat'!$C$134:$J$135,B7)=1,HLOOKUP(B7,'Pairing list resultat'!$C$134:$J$135,2,FALSE),
HLOOKUP(B7,'Pairing list resultat'!$C$136:$J$137,2,FALSE))))</f>
        <v>0</v>
      </c>
      <c r="V7" s="44">
        <f>IF(COUNTIF('Pairing list resultat'!$C$140:$J$141,B7)=1,HLOOKUP(B7,'Pairing list resultat'!$C$140:$J$141,2,FALSE),
(IF(COUNTIF('Pairing list resultat'!$C$142:$J$143,B7)=1,HLOOKUP(B7,'Pairing list resultat'!$C$142:$J$143,2,FALSE),
HLOOKUP(B7,'Pairing list resultat'!$C$144:$J$145,2,FALSE))))</f>
        <v>0</v>
      </c>
      <c r="W7" s="44">
        <f>IF(COUNTIF('Pairing list resultat'!$C$148:$J$149,B7)=1,HLOOKUP(B7,'Pairing list resultat'!$C$148:$J$149,2,FALSE),
(IF(COUNTIF('Pairing list resultat'!$C$150:$J$151,B7)=1,HLOOKUP(B7,'Pairing list resultat'!$C$150:$J$151,2,FALSE),
HLOOKUP(B7,'Pairing list resultat'!$C$152:$J$153,2,FALSE))))</f>
        <v>0</v>
      </c>
      <c r="X7" s="44">
        <f>IF(COUNTIF('Pairing list resultat'!$C$156:$J$157,B7)=1,HLOOKUP(B7,'Pairing list resultat'!$C$156:$J$157,2,FALSE),
(IF(COUNTIF('Pairing list resultat'!$C$158:$J$159,B7)=1,HLOOKUP(B7,'Pairing list resultat'!$C$158:$J$159,2,FALSE),
HLOOKUP(B7,'Pairing list resultat'!$C$160:$J$161,2,FALSE))))</f>
        <v>0</v>
      </c>
      <c r="Y7" s="44">
        <f>IF(COUNTIF('Pairing list resultat'!$C$164:$J$165,B7)=1,HLOOKUP(B7,'Pairing list resultat'!$C$164:$J$165,2,FALSE),
(IF(COUNTIF('Pairing list resultat'!$C$166:$J$167,B7)=1,HLOOKUP(B7,'Pairing list resultat'!$C$166:$J$167,2,FALSE),
HLOOKUP(B7,'Pairing list resultat'!$C$168:$J$169,2,FALSE))))</f>
        <v>0</v>
      </c>
      <c r="Z7" s="44">
        <f>IF(COUNTIF('Pairing list resultat'!$C$172:$J$173,B7)=1,HLOOKUP(B7,'Pairing list resultat'!$C$172:$J$173,2,FALSE),
(IF(COUNTIF('Pairing list resultat'!$C$174:$J$175,B7)=1,HLOOKUP(B7,'Pairing list resultat'!$C$174:$J$175,2,FALSE),
HLOOKUP(B7,'Pairing list resultat'!$C$176:$J$177,2,FALSE))))</f>
        <v>0</v>
      </c>
      <c r="AA7" s="44">
        <f>IF(COUNTIF('Pairing list resultat'!$C$180:$J$181,B7)=1,HLOOKUP(B7,'Pairing list resultat'!$C$180:$J$181,2,FALSE),
(IF(COUNTIF('Pairing list resultat'!$C$182:$J$183,B7)=1,HLOOKUP(B7,'Pairing list resultat'!$C$182:$J$183,2,FALSE),
HLOOKUP(B7,'Pairing list resultat'!$C$184:$J$185,2,FALSE))))</f>
        <v>0</v>
      </c>
      <c r="AB7" s="44">
        <f>IF(COUNTIF('Pairing list resultat'!$C$188:$J$189,B7)=1,HLOOKUP(B7,'Pairing list resultat'!$C$188:$J$189,2,FALSE),
(IF(COUNTIF('Pairing list resultat'!$C$190:$J$191,B7)=1,HLOOKUP(B7,'Pairing list resultat'!$C$190:$J$191,2,FALSE),
HLOOKUP(B7,'Pairing list resultat'!$C$192:$J$193,2,FALSE))))</f>
        <v>0</v>
      </c>
      <c r="AC7" s="44">
        <f>IF(COUNTIF('Pairing list resultat'!$C$196:$J$197,B7)=1,HLOOKUP(B7,'Pairing list resultat'!$C$196:$J$197,2,FALSE),
(IF(COUNTIF('Pairing list resultat'!$C$198:$J$199,B7)=1,HLOOKUP(B7,'Pairing list resultat'!$C$198:$J$199,2,FALSE),
HLOOKUP(B7,'Pairing list resultat'!$C$200:$J$201,2,FALSE))))</f>
        <v>0</v>
      </c>
      <c r="AE7" s="15">
        <f t="shared" si="2"/>
        <v>0</v>
      </c>
      <c r="AF7" s="15">
        <f t="shared" si="3"/>
        <v>0</v>
      </c>
      <c r="AG7" s="15">
        <f t="shared" si="4"/>
        <v>0</v>
      </c>
      <c r="AH7" s="15">
        <f t="shared" si="5"/>
        <v>0</v>
      </c>
      <c r="AI7" s="15">
        <f t="shared" si="6"/>
        <v>0</v>
      </c>
      <c r="AJ7" s="15">
        <f t="shared" si="7"/>
        <v>0</v>
      </c>
      <c r="AK7" s="15">
        <f t="shared" si="8"/>
        <v>0</v>
      </c>
      <c r="AL7" s="15">
        <f t="shared" si="9"/>
        <v>0</v>
      </c>
    </row>
    <row r="8" spans="1:38" x14ac:dyDescent="0.3">
      <c r="A8" s="43"/>
      <c r="B8" s="95" t="s">
        <v>165</v>
      </c>
      <c r="C8" s="42">
        <f t="shared" si="0"/>
        <v>1</v>
      </c>
      <c r="D8" s="42">
        <f t="shared" si="1"/>
        <v>0</v>
      </c>
      <c r="E8" s="44">
        <f>IF(COUNTIF('Pairing list resultat'!$C$4:$J$5,B8)=1,HLOOKUP(B8,'Pairing list resultat'!$C$4:$J$5,2,FALSE),
(IF(COUNTIF('Pairing list resultat'!$C$6:$J$7,B8)=1,HLOOKUP(B8,'Pairing list resultat'!$C$6:$J$7,2,FALSE),
HLOOKUP(B8,'Pairing list resultat'!$C$8:$J$9,2,FALSE))))</f>
        <v>0</v>
      </c>
      <c r="F8" s="44">
        <f>IF(COUNTIF('Pairing list resultat'!$C$12:$J$13,B8)=1,HLOOKUP(B8,'Pairing list resultat'!$C$12:$J$13,2,FALSE),
(IF(COUNTIF('Pairing list resultat'!$C$14:$J$15,B8)=1,HLOOKUP(B8,'Pairing list resultat'!$C$14:$J$15,2,FALSE),
HLOOKUP(B8,'Pairing list resultat'!$C$16:$J$17,2,FALSE))))</f>
        <v>0</v>
      </c>
      <c r="G8" s="44">
        <f>IF(COUNTIF('Pairing list resultat'!$C$20:$J$21,B8)=1,HLOOKUP(B8,'Pairing list resultat'!$C$20:$J$21,2,FALSE),
(IF(COUNTIF('Pairing list resultat'!$C$22:$J$23,B8)=1,HLOOKUP(B8,'Pairing list resultat'!$C$22:$J$23,2,FALSE),
HLOOKUP(B8,'Pairing list resultat'!$C$24:$J$25,2,FALSE))))</f>
        <v>0</v>
      </c>
      <c r="H8" s="44">
        <f>IF(COUNTIF('Pairing list resultat'!$C$28:$J$29,B8)=1,HLOOKUP(B8,'Pairing list resultat'!$C$28:$J$29,2,FALSE),
(IF(COUNTIF('Pairing list resultat'!$C$30:$J$31,B8)=1,HLOOKUP(B8,'Pairing list resultat'!$C$30:$J$31,2,FALSE),
HLOOKUP(B8,'Pairing list resultat'!$C$32:$J$33,2,FALSE))))</f>
        <v>0</v>
      </c>
      <c r="I8" s="44">
        <f>IF(COUNTIF('Pairing list resultat'!$C$36:$J$37,B8)=1,HLOOKUP(B8,'Pairing list resultat'!$C$36:$J$37,2,FALSE),
(IF(COUNTIF('Pairing list resultat'!$C$38:$J$39,B8)=1,HLOOKUP(B8,'Pairing list resultat'!$C$38:$J$39,2,FALSE),
HLOOKUP(B8,'Pairing list resultat'!$C$40:$J$41,2,FALSE))))</f>
        <v>0</v>
      </c>
      <c r="J8" s="44">
        <f>IF(COUNTIF('Pairing list resultat'!$C$44:$J$45,B8)=1,HLOOKUP(B8,'Pairing list resultat'!$C$44:$J$45,2,FALSE),
(IF(COUNTIF('Pairing list resultat'!$C$46:$J$47,B8)=1,HLOOKUP(B8,'Pairing list resultat'!$C$46:$J$47,2,FALSE),
HLOOKUP(B8,'Pairing list resultat'!$C$48:$J$49,2,FALSE))))</f>
        <v>0</v>
      </c>
      <c r="K8" s="44">
        <f>IF(COUNTIF('Pairing list resultat'!$C$52:$J$53,B8)=1,HLOOKUP(B8,'Pairing list resultat'!$C$52:$J$53,2,FALSE),
(IF(COUNTIF('Pairing list resultat'!$C$54:$J$55,B8)=1,HLOOKUP(B8,'Pairing list resultat'!$C$54:$J$55,2,FALSE),
HLOOKUP(B8,'Pairing list resultat'!$C$56:$J$57,2,FALSE))))</f>
        <v>0</v>
      </c>
      <c r="L8" s="44">
        <f>IF(COUNTIF('Pairing list resultat'!$C$60:$J$61,B8)=1,HLOOKUP(B8,'Pairing list resultat'!$C$60:$J$61,2,FALSE),
(IF(COUNTIF('Pairing list resultat'!$C$62:$J$63,B8)=1,HLOOKUP(B8,'Pairing list resultat'!$C$62:$J$63,2,FALSE),
HLOOKUP(B8,'Pairing list resultat'!$C$64:$J$65,2,FALSE))))</f>
        <v>0</v>
      </c>
      <c r="M8" s="44">
        <f>IF(COUNTIF('Pairing list resultat'!$C$68:$J$69,B8)=1,HLOOKUP(B8,'Pairing list resultat'!$C$68:$J$69,2,FALSE),
(IF(COUNTIF('Pairing list resultat'!$C$70:$J$71,B8)=1,HLOOKUP(B8,'Pairing list resultat'!$C$70:$J$71,2,FALSE),
HLOOKUP(B8,'Pairing list resultat'!$C$72:$J$73,2,FALSE))))</f>
        <v>0</v>
      </c>
      <c r="N8" s="44">
        <f>IF(COUNTIF('Pairing list resultat'!$C$76:$J$77,B8)=1,HLOOKUP(B8,'Pairing list resultat'!$C$76:$J$77,2,FALSE),
(IF(COUNTIF('Pairing list resultat'!$C$78:$J$79,B8)=1,HLOOKUP(B8,'Pairing list resultat'!$C$78:$J$79,2,FALSE),
HLOOKUP(B8,'Pairing list resultat'!$C$80:$J$81,2,FALSE))))</f>
        <v>0</v>
      </c>
      <c r="O8" s="44">
        <f>IF(COUNTIF('Pairing list resultat'!$C$84:$J$85,B8)=1,HLOOKUP(B8,'Pairing list resultat'!$C$84:$J$85,2,FALSE),
(IF(COUNTIF('Pairing list resultat'!$C$86:$J$87,B8)=1,HLOOKUP(B8,'Pairing list resultat'!$C$86:$J$87,2,FALSE),
HLOOKUP(B8,'Pairing list resultat'!$C$88:$J$89,2,FALSE))))</f>
        <v>0</v>
      </c>
      <c r="P8" s="44">
        <f>IF(COUNTIF('Pairing list resultat'!$C$92:$J$93,B8)=1,HLOOKUP(B8,'Pairing list resultat'!$C$92:$J$93,2,FALSE),
(IF(COUNTIF('Pairing list resultat'!$C$94:$J$95,B8)=1,HLOOKUP(B8,'Pairing list resultat'!$C$94:$J$95,2,FALSE),
HLOOKUP(B8,'Pairing list resultat'!$C$96:$J$97,2,FALSE))))</f>
        <v>0</v>
      </c>
      <c r="Q8" s="44">
        <f>IF(COUNTIF('Pairing list resultat'!$C$100:$J$101,B8)=1,HLOOKUP(B8,'Pairing list resultat'!$C$100:$J$101,2,FALSE),
(IF(COUNTIF('Pairing list resultat'!$C$102:$J$103,B8)=1,HLOOKUP(B8,'Pairing list resultat'!$C$102:$J$103,2,FALSE),
HLOOKUP(B8,'Pairing list resultat'!$C$104:$J$105,2,FALSE))))</f>
        <v>0</v>
      </c>
      <c r="R8" s="44">
        <f>IF(COUNTIF('Pairing list resultat'!$C$108:$J$109,B8)=1,HLOOKUP(B8,'Pairing list resultat'!$C$108:$J$109,2,FALSE),
(IF(COUNTIF('Pairing list resultat'!$C$110:$J$111,B8)=1,HLOOKUP(B8,'Pairing list resultat'!$C$110:$J$111,2,FALSE),
HLOOKUP(B8,'Pairing list resultat'!$C$112:$J$113,2,FALSE))))</f>
        <v>0</v>
      </c>
      <c r="S8" s="44">
        <f>IF(COUNTIF('Pairing list resultat'!$C$116:$J$117,B8)=1,HLOOKUP(B8,'Pairing list resultat'!$C$116:$J$117,2,FALSE),
(IF(COUNTIF('Pairing list resultat'!$C$118:$J$119,B8)=1,HLOOKUP(B8,'Pairing list resultat'!$C$118:$J$119,2,FALSE),
HLOOKUP(B8,'Pairing list resultat'!$C$120:$J$121,2,FALSE))))</f>
        <v>0</v>
      </c>
      <c r="T8" s="44">
        <f>IF(COUNTIF('Pairing list resultat'!$C$124:$J$125,B8)=1,HLOOKUP(B8,'Pairing list resultat'!$C$124:$J$125,2,FALSE),
(IF(COUNTIF('Pairing list resultat'!$C$126:$J$127,B8)=1,HLOOKUP(B8,'Pairing list resultat'!$C$126:$J$127,2,FALSE),
HLOOKUP(B8,'Pairing list resultat'!$C$128:$J$129,2,FALSE))))</f>
        <v>0</v>
      </c>
      <c r="U8" s="44">
        <f>IF(COUNTIF('Pairing list resultat'!$C$132:$J$133,B8)=1,HLOOKUP(B8,'Pairing list resultat'!$C$132:$J$133,2,FALSE),
(IF(COUNTIF('Pairing list resultat'!$C$134:$J$135,B8)=1,HLOOKUP(B8,'Pairing list resultat'!$C$134:$J$135,2,FALSE),
HLOOKUP(B8,'Pairing list resultat'!$C$136:$J$137,2,FALSE))))</f>
        <v>0</v>
      </c>
      <c r="V8" s="44">
        <f>IF(COUNTIF('Pairing list resultat'!$C$140:$J$141,B8)=1,HLOOKUP(B8,'Pairing list resultat'!$C$140:$J$141,2,FALSE),
(IF(COUNTIF('Pairing list resultat'!$C$142:$J$143,B8)=1,HLOOKUP(B8,'Pairing list resultat'!$C$142:$J$143,2,FALSE),
HLOOKUP(B8,'Pairing list resultat'!$C$144:$J$145,2,FALSE))))</f>
        <v>0</v>
      </c>
      <c r="W8" s="44">
        <f>IF(COUNTIF('Pairing list resultat'!$C$148:$J$149,B8)=1,HLOOKUP(B8,'Pairing list resultat'!$C$148:$J$149,2,FALSE),
(IF(COUNTIF('Pairing list resultat'!$C$150:$J$151,B8)=1,HLOOKUP(B8,'Pairing list resultat'!$C$150:$J$151,2,FALSE),
HLOOKUP(B8,'Pairing list resultat'!$C$152:$J$153,2,FALSE))))</f>
        <v>0</v>
      </c>
      <c r="X8" s="44">
        <f>IF(COUNTIF('Pairing list resultat'!$C$156:$J$157,B8)=1,HLOOKUP(B8,'Pairing list resultat'!$C$156:$J$157,2,FALSE),
(IF(COUNTIF('Pairing list resultat'!$C$158:$J$159,B8)=1,HLOOKUP(B8,'Pairing list resultat'!$C$158:$J$159,2,FALSE),
HLOOKUP(B8,'Pairing list resultat'!$C$160:$J$161,2,FALSE))))</f>
        <v>0</v>
      </c>
      <c r="Y8" s="44">
        <f>IF(COUNTIF('Pairing list resultat'!$C$164:$J$165,B8)=1,HLOOKUP(B8,'Pairing list resultat'!$C$164:$J$165,2,FALSE),
(IF(COUNTIF('Pairing list resultat'!$C$166:$J$167,B8)=1,HLOOKUP(B8,'Pairing list resultat'!$C$166:$J$167,2,FALSE),
HLOOKUP(B8,'Pairing list resultat'!$C$168:$J$169,2,FALSE))))</f>
        <v>0</v>
      </c>
      <c r="Z8" s="44">
        <f>IF(COUNTIF('Pairing list resultat'!$C$172:$J$173,B8)=1,HLOOKUP(B8,'Pairing list resultat'!$C$172:$J$173,2,FALSE),
(IF(COUNTIF('Pairing list resultat'!$C$174:$J$175,B8)=1,HLOOKUP(B8,'Pairing list resultat'!$C$174:$J$175,2,FALSE),
HLOOKUP(B8,'Pairing list resultat'!$C$176:$J$177,2,FALSE))))</f>
        <v>0</v>
      </c>
      <c r="AA8" s="44">
        <f>IF(COUNTIF('Pairing list resultat'!$C$180:$J$181,B8)=1,HLOOKUP(B8,'Pairing list resultat'!$C$180:$J$181,2,FALSE),
(IF(COUNTIF('Pairing list resultat'!$C$182:$J$183,B8)=1,HLOOKUP(B8,'Pairing list resultat'!$C$182:$J$183,2,FALSE),
HLOOKUP(B8,'Pairing list resultat'!$C$184:$J$185,2,FALSE))))</f>
        <v>0</v>
      </c>
      <c r="AB8" s="44">
        <f>IF(COUNTIF('Pairing list resultat'!$C$188:$J$189,B8)=1,HLOOKUP(B8,'Pairing list resultat'!$C$188:$J$189,2,FALSE),
(IF(COUNTIF('Pairing list resultat'!$C$190:$J$191,B8)=1,HLOOKUP(B8,'Pairing list resultat'!$C$190:$J$191,2,FALSE),
HLOOKUP(B8,'Pairing list resultat'!$C$192:$J$193,2,FALSE))))</f>
        <v>0</v>
      </c>
      <c r="AC8" s="44">
        <f>IF(COUNTIF('Pairing list resultat'!$C$196:$J$197,B8)=1,HLOOKUP(B8,'Pairing list resultat'!$C$196:$J$197,2,FALSE),
(IF(COUNTIF('Pairing list resultat'!$C$198:$J$199,B8)=1,HLOOKUP(B8,'Pairing list resultat'!$C$198:$J$199,2,FALSE),
HLOOKUP(B8,'Pairing list resultat'!$C$200:$J$201,2,FALSE))))</f>
        <v>0</v>
      </c>
      <c r="AE8" s="15">
        <f t="shared" si="2"/>
        <v>0</v>
      </c>
      <c r="AF8" s="15">
        <f t="shared" si="3"/>
        <v>0</v>
      </c>
      <c r="AG8" s="15">
        <f t="shared" si="4"/>
        <v>0</v>
      </c>
      <c r="AH8" s="15">
        <f t="shared" si="5"/>
        <v>0</v>
      </c>
      <c r="AI8" s="15">
        <f t="shared" si="6"/>
        <v>0</v>
      </c>
      <c r="AJ8" s="15">
        <f t="shared" si="7"/>
        <v>0</v>
      </c>
      <c r="AK8" s="15">
        <f t="shared" si="8"/>
        <v>0</v>
      </c>
      <c r="AL8" s="15">
        <f t="shared" si="9"/>
        <v>0</v>
      </c>
    </row>
    <row r="9" spans="1:38" x14ac:dyDescent="0.3">
      <c r="A9" s="43"/>
      <c r="B9" s="95" t="s">
        <v>166</v>
      </c>
      <c r="C9" s="42">
        <f t="shared" si="0"/>
        <v>1</v>
      </c>
      <c r="D9" s="42">
        <f t="shared" si="1"/>
        <v>0</v>
      </c>
      <c r="E9" s="44">
        <f>IF(COUNTIF('Pairing list resultat'!$C$4:$J$5,B9)=1,HLOOKUP(B9,'Pairing list resultat'!$C$4:$J$5,2,FALSE),
(IF(COUNTIF('Pairing list resultat'!$C$6:$J$7,B9)=1,HLOOKUP(B9,'Pairing list resultat'!$C$6:$J$7,2,FALSE),
HLOOKUP(B9,'Pairing list resultat'!$C$8:$J$9,2,FALSE))))</f>
        <v>0</v>
      </c>
      <c r="F9" s="44">
        <f>IF(COUNTIF('Pairing list resultat'!$C$12:$J$13,B9)=1,HLOOKUP(B9,'Pairing list resultat'!$C$12:$J$13,2,FALSE),
(IF(COUNTIF('Pairing list resultat'!$C$14:$J$15,B9)=1,HLOOKUP(B9,'Pairing list resultat'!$C$14:$J$15,2,FALSE),
HLOOKUP(B9,'Pairing list resultat'!$C$16:$J$17,2,FALSE))))</f>
        <v>0</v>
      </c>
      <c r="G9" s="44">
        <f>IF(COUNTIF('Pairing list resultat'!$C$20:$J$21,B9)=1,HLOOKUP(B9,'Pairing list resultat'!$C$20:$J$21,2,FALSE),
(IF(COUNTIF('Pairing list resultat'!$C$22:$J$23,B9)=1,HLOOKUP(B9,'Pairing list resultat'!$C$22:$J$23,2,FALSE),
HLOOKUP(B9,'Pairing list resultat'!$C$24:$J$25,2,FALSE))))</f>
        <v>0</v>
      </c>
      <c r="H9" s="44">
        <f>IF(COUNTIF('Pairing list resultat'!$C$28:$J$29,B9)=1,HLOOKUP(B9,'Pairing list resultat'!$C$28:$J$29,2,FALSE),
(IF(COUNTIF('Pairing list resultat'!$C$30:$J$31,B9)=1,HLOOKUP(B9,'Pairing list resultat'!$C$30:$J$31,2,FALSE),
HLOOKUP(B9,'Pairing list resultat'!$C$32:$J$33,2,FALSE))))</f>
        <v>0</v>
      </c>
      <c r="I9" s="44">
        <f>IF(COUNTIF('Pairing list resultat'!$C$36:$J$37,B9)=1,HLOOKUP(B9,'Pairing list resultat'!$C$36:$J$37,2,FALSE),
(IF(COUNTIF('Pairing list resultat'!$C$38:$J$39,B9)=1,HLOOKUP(B9,'Pairing list resultat'!$C$38:$J$39,2,FALSE),
HLOOKUP(B9,'Pairing list resultat'!$C$40:$J$41,2,FALSE))))</f>
        <v>0</v>
      </c>
      <c r="J9" s="44">
        <f>IF(COUNTIF('Pairing list resultat'!$C$44:$J$45,B9)=1,HLOOKUP(B9,'Pairing list resultat'!$C$44:$J$45,2,FALSE),
(IF(COUNTIF('Pairing list resultat'!$C$46:$J$47,B9)=1,HLOOKUP(B9,'Pairing list resultat'!$C$46:$J$47,2,FALSE),
HLOOKUP(B9,'Pairing list resultat'!$C$48:$J$49,2,FALSE))))</f>
        <v>0</v>
      </c>
      <c r="K9" s="44">
        <f>IF(COUNTIF('Pairing list resultat'!$C$52:$J$53,B9)=1,HLOOKUP(B9,'Pairing list resultat'!$C$52:$J$53,2,FALSE),
(IF(COUNTIF('Pairing list resultat'!$C$54:$J$55,B9)=1,HLOOKUP(B9,'Pairing list resultat'!$C$54:$J$55,2,FALSE),
HLOOKUP(B9,'Pairing list resultat'!$C$56:$J$57,2,FALSE))))</f>
        <v>0</v>
      </c>
      <c r="L9" s="44">
        <f>IF(COUNTIF('Pairing list resultat'!$C$60:$J$61,B9)=1,HLOOKUP(B9,'Pairing list resultat'!$C$60:$J$61,2,FALSE),
(IF(COUNTIF('Pairing list resultat'!$C$62:$J$63,B9)=1,HLOOKUP(B9,'Pairing list resultat'!$C$62:$J$63,2,FALSE),
HLOOKUP(B9,'Pairing list resultat'!$C$64:$J$65,2,FALSE))))</f>
        <v>0</v>
      </c>
      <c r="M9" s="44">
        <f>IF(COUNTIF('Pairing list resultat'!$C$68:$J$69,B9)=1,HLOOKUP(B9,'Pairing list resultat'!$C$68:$J$69,2,FALSE),
(IF(COUNTIF('Pairing list resultat'!$C$70:$J$71,B9)=1,HLOOKUP(B9,'Pairing list resultat'!$C$70:$J$71,2,FALSE),
HLOOKUP(B9,'Pairing list resultat'!$C$72:$J$73,2,FALSE))))</f>
        <v>0</v>
      </c>
      <c r="N9" s="44">
        <f>IF(COUNTIF('Pairing list resultat'!$C$76:$J$77,B9)=1,HLOOKUP(B9,'Pairing list resultat'!$C$76:$J$77,2,FALSE),
(IF(COUNTIF('Pairing list resultat'!$C$78:$J$79,B9)=1,HLOOKUP(B9,'Pairing list resultat'!$C$78:$J$79,2,FALSE),
HLOOKUP(B9,'Pairing list resultat'!$C$80:$J$81,2,FALSE))))</f>
        <v>0</v>
      </c>
      <c r="O9" s="44">
        <f>IF(COUNTIF('Pairing list resultat'!$C$84:$J$85,B9)=1,HLOOKUP(B9,'Pairing list resultat'!$C$84:$J$85,2,FALSE),
(IF(COUNTIF('Pairing list resultat'!$C$86:$J$87,B9)=1,HLOOKUP(B9,'Pairing list resultat'!$C$86:$J$87,2,FALSE),
HLOOKUP(B9,'Pairing list resultat'!$C$88:$J$89,2,FALSE))))</f>
        <v>0</v>
      </c>
      <c r="P9" s="44">
        <f>IF(COUNTIF('Pairing list resultat'!$C$92:$J$93,B9)=1,HLOOKUP(B9,'Pairing list resultat'!$C$92:$J$93,2,FALSE),
(IF(COUNTIF('Pairing list resultat'!$C$94:$J$95,B9)=1,HLOOKUP(B9,'Pairing list resultat'!$C$94:$J$95,2,FALSE),
HLOOKUP(B9,'Pairing list resultat'!$C$96:$J$97,2,FALSE))))</f>
        <v>0</v>
      </c>
      <c r="Q9" s="44">
        <f>IF(COUNTIF('Pairing list resultat'!$C$100:$J$101,B9)=1,HLOOKUP(B9,'Pairing list resultat'!$C$100:$J$101,2,FALSE),
(IF(COUNTIF('Pairing list resultat'!$C$102:$J$103,B9)=1,HLOOKUP(B9,'Pairing list resultat'!$C$102:$J$103,2,FALSE),
HLOOKUP(B9,'Pairing list resultat'!$C$104:$J$105,2,FALSE))))</f>
        <v>0</v>
      </c>
      <c r="R9" s="44">
        <f>IF(COUNTIF('Pairing list resultat'!$C$108:$J$109,B9)=1,HLOOKUP(B9,'Pairing list resultat'!$C$108:$J$109,2,FALSE),
(IF(COUNTIF('Pairing list resultat'!$C$110:$J$111,B9)=1,HLOOKUP(B9,'Pairing list resultat'!$C$110:$J$111,2,FALSE),
HLOOKUP(B9,'Pairing list resultat'!$C$112:$J$113,2,FALSE))))</f>
        <v>0</v>
      </c>
      <c r="S9" s="44">
        <f>IF(COUNTIF('Pairing list resultat'!$C$116:$J$117,B9)=1,HLOOKUP(B9,'Pairing list resultat'!$C$116:$J$117,2,FALSE),
(IF(COUNTIF('Pairing list resultat'!$C$118:$J$119,B9)=1,HLOOKUP(B9,'Pairing list resultat'!$C$118:$J$119,2,FALSE),
HLOOKUP(B9,'Pairing list resultat'!$C$120:$J$121,2,FALSE))))</f>
        <v>0</v>
      </c>
      <c r="T9" s="44">
        <f>IF(COUNTIF('Pairing list resultat'!$C$124:$J$125,B9)=1,HLOOKUP(B9,'Pairing list resultat'!$C$124:$J$125,2,FALSE),
(IF(COUNTIF('Pairing list resultat'!$C$126:$J$127,B9)=1,HLOOKUP(B9,'Pairing list resultat'!$C$126:$J$127,2,FALSE),
HLOOKUP(B9,'Pairing list resultat'!$C$128:$J$129,2,FALSE))))</f>
        <v>0</v>
      </c>
      <c r="U9" s="44">
        <f>IF(COUNTIF('Pairing list resultat'!$C$132:$J$133,B9)=1,HLOOKUP(B9,'Pairing list resultat'!$C$132:$J$133,2,FALSE),
(IF(COUNTIF('Pairing list resultat'!$C$134:$J$135,B9)=1,HLOOKUP(B9,'Pairing list resultat'!$C$134:$J$135,2,FALSE),
HLOOKUP(B9,'Pairing list resultat'!$C$136:$J$137,2,FALSE))))</f>
        <v>0</v>
      </c>
      <c r="V9" s="44">
        <f>IF(COUNTIF('Pairing list resultat'!$C$140:$J$141,B9)=1,HLOOKUP(B9,'Pairing list resultat'!$C$140:$J$141,2,FALSE),
(IF(COUNTIF('Pairing list resultat'!$C$142:$J$143,B9)=1,HLOOKUP(B9,'Pairing list resultat'!$C$142:$J$143,2,FALSE),
HLOOKUP(B9,'Pairing list resultat'!$C$144:$J$145,2,FALSE))))</f>
        <v>0</v>
      </c>
      <c r="W9" s="44">
        <f>IF(COUNTIF('Pairing list resultat'!$C$148:$J$149,B9)=1,HLOOKUP(B9,'Pairing list resultat'!$C$148:$J$149,2,FALSE),
(IF(COUNTIF('Pairing list resultat'!$C$150:$J$151,B9)=1,HLOOKUP(B9,'Pairing list resultat'!$C$150:$J$151,2,FALSE),
HLOOKUP(B9,'Pairing list resultat'!$C$152:$J$153,2,FALSE))))</f>
        <v>0</v>
      </c>
      <c r="X9" s="44">
        <f>IF(COUNTIF('Pairing list resultat'!$C$156:$J$157,B9)=1,HLOOKUP(B9,'Pairing list resultat'!$C$156:$J$157,2,FALSE),
(IF(COUNTIF('Pairing list resultat'!$C$158:$J$159,B9)=1,HLOOKUP(B9,'Pairing list resultat'!$C$158:$J$159,2,FALSE),
HLOOKUP(B9,'Pairing list resultat'!$C$160:$J$161,2,FALSE))))</f>
        <v>0</v>
      </c>
      <c r="Y9" s="44">
        <f>IF(COUNTIF('Pairing list resultat'!$C$164:$J$165,B9)=1,HLOOKUP(B9,'Pairing list resultat'!$C$164:$J$165,2,FALSE),
(IF(COUNTIF('Pairing list resultat'!$C$166:$J$167,B9)=1,HLOOKUP(B9,'Pairing list resultat'!$C$166:$J$167,2,FALSE),
HLOOKUP(B9,'Pairing list resultat'!$C$168:$J$169,2,FALSE))))</f>
        <v>0</v>
      </c>
      <c r="Z9" s="44">
        <f>IF(COUNTIF('Pairing list resultat'!$C$172:$J$173,B9)=1,HLOOKUP(B9,'Pairing list resultat'!$C$172:$J$173,2,FALSE),
(IF(COUNTIF('Pairing list resultat'!$C$174:$J$175,B9)=1,HLOOKUP(B9,'Pairing list resultat'!$C$174:$J$175,2,FALSE),
HLOOKUP(B9,'Pairing list resultat'!$C$176:$J$177,2,FALSE))))</f>
        <v>0</v>
      </c>
      <c r="AA9" s="44">
        <f>IF(COUNTIF('Pairing list resultat'!$C$180:$J$181,B9)=1,HLOOKUP(B9,'Pairing list resultat'!$C$180:$J$181,2,FALSE),
(IF(COUNTIF('Pairing list resultat'!$C$182:$J$183,B9)=1,HLOOKUP(B9,'Pairing list resultat'!$C$182:$J$183,2,FALSE),
HLOOKUP(B9,'Pairing list resultat'!$C$184:$J$185,2,FALSE))))</f>
        <v>0</v>
      </c>
      <c r="AB9" s="44">
        <f>IF(COUNTIF('Pairing list resultat'!$C$188:$J$189,B9)=1,HLOOKUP(B9,'Pairing list resultat'!$C$188:$J$189,2,FALSE),
(IF(COUNTIF('Pairing list resultat'!$C$190:$J$191,B9)=1,HLOOKUP(B9,'Pairing list resultat'!$C$190:$J$191,2,FALSE),
HLOOKUP(B9,'Pairing list resultat'!$C$192:$J$193,2,FALSE))))</f>
        <v>0</v>
      </c>
      <c r="AC9" s="44">
        <f>IF(COUNTIF('Pairing list resultat'!$C$196:$J$197,B9)=1,HLOOKUP(B9,'Pairing list resultat'!$C$196:$J$197,2,FALSE),
(IF(COUNTIF('Pairing list resultat'!$C$198:$J$199,B9)=1,HLOOKUP(B9,'Pairing list resultat'!$C$198:$J$199,2,FALSE),
HLOOKUP(B9,'Pairing list resultat'!$C$200:$J$201,2,FALSE))))</f>
        <v>0</v>
      </c>
      <c r="AE9" s="15">
        <f t="shared" si="2"/>
        <v>0</v>
      </c>
      <c r="AF9" s="15">
        <f t="shared" si="3"/>
        <v>0</v>
      </c>
      <c r="AG9" s="15">
        <f t="shared" si="4"/>
        <v>0</v>
      </c>
      <c r="AH9" s="15">
        <f t="shared" si="5"/>
        <v>0</v>
      </c>
      <c r="AI9" s="15">
        <f t="shared" si="6"/>
        <v>0</v>
      </c>
      <c r="AJ9" s="15">
        <f t="shared" si="7"/>
        <v>0</v>
      </c>
      <c r="AK9" s="15">
        <f t="shared" si="8"/>
        <v>0</v>
      </c>
      <c r="AL9" s="15">
        <f t="shared" si="9"/>
        <v>0</v>
      </c>
    </row>
    <row r="10" spans="1:38" x14ac:dyDescent="0.3">
      <c r="A10" s="43"/>
      <c r="B10" s="95" t="s">
        <v>167</v>
      </c>
      <c r="C10" s="42">
        <f t="shared" si="0"/>
        <v>1</v>
      </c>
      <c r="D10" s="42">
        <f t="shared" si="1"/>
        <v>0</v>
      </c>
      <c r="E10" s="44">
        <f>IF(COUNTIF('Pairing list resultat'!$C$4:$J$5,B10)=1,HLOOKUP(B10,'Pairing list resultat'!$C$4:$J$5,2,FALSE),
(IF(COUNTIF('Pairing list resultat'!$C$6:$J$7,B10)=1,HLOOKUP(B10,'Pairing list resultat'!$C$6:$J$7,2,FALSE),
HLOOKUP(B10,'Pairing list resultat'!$C$8:$J$9,2,FALSE))))</f>
        <v>0</v>
      </c>
      <c r="F10" s="44">
        <f>IF(COUNTIF('Pairing list resultat'!$C$12:$J$13,B10)=1,HLOOKUP(B10,'Pairing list resultat'!$C$12:$J$13,2,FALSE),
(IF(COUNTIF('Pairing list resultat'!$C$14:$J$15,B10)=1,HLOOKUP(B10,'Pairing list resultat'!$C$14:$J$15,2,FALSE),
HLOOKUP(B10,'Pairing list resultat'!$C$16:$J$17,2,FALSE))))</f>
        <v>0</v>
      </c>
      <c r="G10" s="44">
        <f>IF(COUNTIF('Pairing list resultat'!$C$20:$J$21,B10)=1,HLOOKUP(B10,'Pairing list resultat'!$C$20:$J$21,2,FALSE),
(IF(COUNTIF('Pairing list resultat'!$C$22:$J$23,B10)=1,HLOOKUP(B10,'Pairing list resultat'!$C$22:$J$23,2,FALSE),
HLOOKUP(B10,'Pairing list resultat'!$C$24:$J$25,2,FALSE))))</f>
        <v>0</v>
      </c>
      <c r="H10" s="44">
        <f>IF(COUNTIF('Pairing list resultat'!$C$28:$J$29,B10)=1,HLOOKUP(B10,'Pairing list resultat'!$C$28:$J$29,2,FALSE),
(IF(COUNTIF('Pairing list resultat'!$C$30:$J$31,B10)=1,HLOOKUP(B10,'Pairing list resultat'!$C$30:$J$31,2,FALSE),
HLOOKUP(B10,'Pairing list resultat'!$C$32:$J$33,2,FALSE))))</f>
        <v>0</v>
      </c>
      <c r="I10" s="44">
        <f>IF(COUNTIF('Pairing list resultat'!$C$36:$J$37,B10)=1,HLOOKUP(B10,'Pairing list resultat'!$C$36:$J$37,2,FALSE),
(IF(COUNTIF('Pairing list resultat'!$C$38:$J$39,B10)=1,HLOOKUP(B10,'Pairing list resultat'!$C$38:$J$39,2,FALSE),
HLOOKUP(B10,'Pairing list resultat'!$C$40:$J$41,2,FALSE))))</f>
        <v>0</v>
      </c>
      <c r="J10" s="44">
        <f>IF(COUNTIF('Pairing list resultat'!$C$44:$J$45,B10)=1,HLOOKUP(B10,'Pairing list resultat'!$C$44:$J$45,2,FALSE),
(IF(COUNTIF('Pairing list resultat'!$C$46:$J$47,B10)=1,HLOOKUP(B10,'Pairing list resultat'!$C$46:$J$47,2,FALSE),
HLOOKUP(B10,'Pairing list resultat'!$C$48:$J$49,2,FALSE))))</f>
        <v>0</v>
      </c>
      <c r="K10" s="44">
        <f>IF(COUNTIF('Pairing list resultat'!$C$52:$J$53,B10)=1,HLOOKUP(B10,'Pairing list resultat'!$C$52:$J$53,2,FALSE),
(IF(COUNTIF('Pairing list resultat'!$C$54:$J$55,B10)=1,HLOOKUP(B10,'Pairing list resultat'!$C$54:$J$55,2,FALSE),
HLOOKUP(B10,'Pairing list resultat'!$C$56:$J$57,2,FALSE))))</f>
        <v>0</v>
      </c>
      <c r="L10" s="44">
        <f>IF(COUNTIF('Pairing list resultat'!$C$60:$J$61,B10)=1,HLOOKUP(B10,'Pairing list resultat'!$C$60:$J$61,2,FALSE),
(IF(COUNTIF('Pairing list resultat'!$C$62:$J$63,B10)=1,HLOOKUP(B10,'Pairing list resultat'!$C$62:$J$63,2,FALSE),
HLOOKUP(B10,'Pairing list resultat'!$C$64:$J$65,2,FALSE))))</f>
        <v>0</v>
      </c>
      <c r="M10" s="44">
        <f>IF(COUNTIF('Pairing list resultat'!$C$68:$J$69,B10)=1,HLOOKUP(B10,'Pairing list resultat'!$C$68:$J$69,2,FALSE),
(IF(COUNTIF('Pairing list resultat'!$C$70:$J$71,B10)=1,HLOOKUP(B10,'Pairing list resultat'!$C$70:$J$71,2,FALSE),
HLOOKUP(B10,'Pairing list resultat'!$C$72:$J$73,2,FALSE))))</f>
        <v>0</v>
      </c>
      <c r="N10" s="44">
        <f>IF(COUNTIF('Pairing list resultat'!$C$76:$J$77,B10)=1,HLOOKUP(B10,'Pairing list resultat'!$C$76:$J$77,2,FALSE),
(IF(COUNTIF('Pairing list resultat'!$C$78:$J$79,B10)=1,HLOOKUP(B10,'Pairing list resultat'!$C$78:$J$79,2,FALSE),
HLOOKUP(B10,'Pairing list resultat'!$C$80:$J$81,2,FALSE))))</f>
        <v>0</v>
      </c>
      <c r="O10" s="44">
        <f>IF(COUNTIF('Pairing list resultat'!$C$84:$J$85,B10)=1,HLOOKUP(B10,'Pairing list resultat'!$C$84:$J$85,2,FALSE),
(IF(COUNTIF('Pairing list resultat'!$C$86:$J$87,B10)=1,HLOOKUP(B10,'Pairing list resultat'!$C$86:$J$87,2,FALSE),
HLOOKUP(B10,'Pairing list resultat'!$C$88:$J$89,2,FALSE))))</f>
        <v>0</v>
      </c>
      <c r="P10" s="44">
        <f>IF(COUNTIF('Pairing list resultat'!$C$92:$J$93,B10)=1,HLOOKUP(B10,'Pairing list resultat'!$C$92:$J$93,2,FALSE),
(IF(COUNTIF('Pairing list resultat'!$C$94:$J$95,B10)=1,HLOOKUP(B10,'Pairing list resultat'!$C$94:$J$95,2,FALSE),
HLOOKUP(B10,'Pairing list resultat'!$C$96:$J$97,2,FALSE))))</f>
        <v>0</v>
      </c>
      <c r="Q10" s="44">
        <f>IF(COUNTIF('Pairing list resultat'!$C$100:$J$101,B10)=1,HLOOKUP(B10,'Pairing list resultat'!$C$100:$J$101,2,FALSE),
(IF(COUNTIF('Pairing list resultat'!$C$102:$J$103,B10)=1,HLOOKUP(B10,'Pairing list resultat'!$C$102:$J$103,2,FALSE),
HLOOKUP(B10,'Pairing list resultat'!$C$104:$J$105,2,FALSE))))</f>
        <v>0</v>
      </c>
      <c r="R10" s="44">
        <f>IF(COUNTIF('Pairing list resultat'!$C$108:$J$109,B10)=1,HLOOKUP(B10,'Pairing list resultat'!$C$108:$J$109,2,FALSE),
(IF(COUNTIF('Pairing list resultat'!$C$110:$J$111,B10)=1,HLOOKUP(B10,'Pairing list resultat'!$C$110:$J$111,2,FALSE),
HLOOKUP(B10,'Pairing list resultat'!$C$112:$J$113,2,FALSE))))</f>
        <v>0</v>
      </c>
      <c r="S10" s="44">
        <f>IF(COUNTIF('Pairing list resultat'!$C$116:$J$117,B10)=1,HLOOKUP(B10,'Pairing list resultat'!$C$116:$J$117,2,FALSE),
(IF(COUNTIF('Pairing list resultat'!$C$118:$J$119,B10)=1,HLOOKUP(B10,'Pairing list resultat'!$C$118:$J$119,2,FALSE),
HLOOKUP(B10,'Pairing list resultat'!$C$120:$J$121,2,FALSE))))</f>
        <v>0</v>
      </c>
      <c r="T10" s="44">
        <f>IF(COUNTIF('Pairing list resultat'!$C$124:$J$125,B10)=1,HLOOKUP(B10,'Pairing list resultat'!$C$124:$J$125,2,FALSE),
(IF(COUNTIF('Pairing list resultat'!$C$126:$J$127,B10)=1,HLOOKUP(B10,'Pairing list resultat'!$C$126:$J$127,2,FALSE),
HLOOKUP(B10,'Pairing list resultat'!$C$128:$J$129,2,FALSE))))</f>
        <v>0</v>
      </c>
      <c r="U10" s="44">
        <f>IF(COUNTIF('Pairing list resultat'!$C$132:$J$133,B10)=1,HLOOKUP(B10,'Pairing list resultat'!$C$132:$J$133,2,FALSE),
(IF(COUNTIF('Pairing list resultat'!$C$134:$J$135,B10)=1,HLOOKUP(B10,'Pairing list resultat'!$C$134:$J$135,2,FALSE),
HLOOKUP(B10,'Pairing list resultat'!$C$136:$J$137,2,FALSE))))</f>
        <v>0</v>
      </c>
      <c r="V10" s="44">
        <f>IF(COUNTIF('Pairing list resultat'!$C$140:$J$141,B10)=1,HLOOKUP(B10,'Pairing list resultat'!$C$140:$J$141,2,FALSE),
(IF(COUNTIF('Pairing list resultat'!$C$142:$J$143,B10)=1,HLOOKUP(B10,'Pairing list resultat'!$C$142:$J$143,2,FALSE),
HLOOKUP(B10,'Pairing list resultat'!$C$144:$J$145,2,FALSE))))</f>
        <v>0</v>
      </c>
      <c r="W10" s="44">
        <f>IF(COUNTIF('Pairing list resultat'!$C$148:$J$149,B10)=1,HLOOKUP(B10,'Pairing list resultat'!$C$148:$J$149,2,FALSE),
(IF(COUNTIF('Pairing list resultat'!$C$150:$J$151,B10)=1,HLOOKUP(B10,'Pairing list resultat'!$C$150:$J$151,2,FALSE),
HLOOKUP(B10,'Pairing list resultat'!$C$152:$J$153,2,FALSE))))</f>
        <v>0</v>
      </c>
      <c r="X10" s="44">
        <f>IF(COUNTIF('Pairing list resultat'!$C$156:$J$157,B10)=1,HLOOKUP(B10,'Pairing list resultat'!$C$156:$J$157,2,FALSE),
(IF(COUNTIF('Pairing list resultat'!$C$158:$J$159,B10)=1,HLOOKUP(B10,'Pairing list resultat'!$C$158:$J$159,2,FALSE),
HLOOKUP(B10,'Pairing list resultat'!$C$160:$J$161,2,FALSE))))</f>
        <v>0</v>
      </c>
      <c r="Y10" s="44">
        <f>IF(COUNTIF('Pairing list resultat'!$C$164:$J$165,B10)=1,HLOOKUP(B10,'Pairing list resultat'!$C$164:$J$165,2,FALSE),
(IF(COUNTIF('Pairing list resultat'!$C$166:$J$167,B10)=1,HLOOKUP(B10,'Pairing list resultat'!$C$166:$J$167,2,FALSE),
HLOOKUP(B10,'Pairing list resultat'!$C$168:$J$169,2,FALSE))))</f>
        <v>0</v>
      </c>
      <c r="Z10" s="44">
        <f>IF(COUNTIF('Pairing list resultat'!$C$172:$J$173,B10)=1,HLOOKUP(B10,'Pairing list resultat'!$C$172:$J$173,2,FALSE),
(IF(COUNTIF('Pairing list resultat'!$C$174:$J$175,B10)=1,HLOOKUP(B10,'Pairing list resultat'!$C$174:$J$175,2,FALSE),
HLOOKUP(B10,'Pairing list resultat'!$C$176:$J$177,2,FALSE))))</f>
        <v>0</v>
      </c>
      <c r="AA10" s="44">
        <f>IF(COUNTIF('Pairing list resultat'!$C$180:$J$181,B10)=1,HLOOKUP(B10,'Pairing list resultat'!$C$180:$J$181,2,FALSE),
(IF(COUNTIF('Pairing list resultat'!$C$182:$J$183,B10)=1,HLOOKUP(B10,'Pairing list resultat'!$C$182:$J$183,2,FALSE),
HLOOKUP(B10,'Pairing list resultat'!$C$184:$J$185,2,FALSE))))</f>
        <v>0</v>
      </c>
      <c r="AB10" s="44">
        <f>IF(COUNTIF('Pairing list resultat'!$C$188:$J$189,B10)=1,HLOOKUP(B10,'Pairing list resultat'!$C$188:$J$189,2,FALSE),
(IF(COUNTIF('Pairing list resultat'!$C$190:$J$191,B10)=1,HLOOKUP(B10,'Pairing list resultat'!$C$190:$J$191,2,FALSE),
HLOOKUP(B10,'Pairing list resultat'!$C$192:$J$193,2,FALSE))))</f>
        <v>0</v>
      </c>
      <c r="AC10" s="44">
        <f>IF(COUNTIF('Pairing list resultat'!$C$196:$J$197,B10)=1,HLOOKUP(B10,'Pairing list resultat'!$C$196:$J$197,2,FALSE),
(IF(COUNTIF('Pairing list resultat'!$C$198:$J$199,B10)=1,HLOOKUP(B10,'Pairing list resultat'!$C$198:$J$199,2,FALSE),
HLOOKUP(B10,'Pairing list resultat'!$C$200:$J$201,2,FALSE))))</f>
        <v>0</v>
      </c>
      <c r="AE10" s="15">
        <f t="shared" si="2"/>
        <v>0</v>
      </c>
      <c r="AF10" s="15">
        <f t="shared" si="3"/>
        <v>0</v>
      </c>
      <c r="AG10" s="15">
        <f t="shared" si="4"/>
        <v>0</v>
      </c>
      <c r="AH10" s="15">
        <f t="shared" si="5"/>
        <v>0</v>
      </c>
      <c r="AI10" s="15">
        <f t="shared" si="6"/>
        <v>0</v>
      </c>
      <c r="AJ10" s="15">
        <f t="shared" si="7"/>
        <v>0</v>
      </c>
      <c r="AK10" s="15">
        <f t="shared" si="8"/>
        <v>0</v>
      </c>
      <c r="AL10" s="15">
        <f t="shared" si="9"/>
        <v>0</v>
      </c>
    </row>
    <row r="11" spans="1:38" x14ac:dyDescent="0.3">
      <c r="A11" s="43"/>
      <c r="B11" s="95" t="s">
        <v>168</v>
      </c>
      <c r="C11" s="42">
        <f t="shared" si="0"/>
        <v>1</v>
      </c>
      <c r="D11" s="42">
        <f t="shared" si="1"/>
        <v>0</v>
      </c>
      <c r="E11" s="44">
        <f>IF(COUNTIF('Pairing list resultat'!$C$4:$J$5,B11)=1,HLOOKUP(B11,'Pairing list resultat'!$C$4:$J$5,2,FALSE),
(IF(COUNTIF('Pairing list resultat'!$C$6:$J$7,B11)=1,HLOOKUP(B11,'Pairing list resultat'!$C$6:$J$7,2,FALSE),
HLOOKUP(B11,'Pairing list resultat'!$C$8:$J$9,2,FALSE))))</f>
        <v>0</v>
      </c>
      <c r="F11" s="44">
        <f>IF(COUNTIF('Pairing list resultat'!$C$12:$J$13,B11)=1,HLOOKUP(B11,'Pairing list resultat'!$C$12:$J$13,2,FALSE),
(IF(COUNTIF('Pairing list resultat'!$C$14:$J$15,B11)=1,HLOOKUP(B11,'Pairing list resultat'!$C$14:$J$15,2,FALSE),
HLOOKUP(B11,'Pairing list resultat'!$C$16:$J$17,2,FALSE))))</f>
        <v>0</v>
      </c>
      <c r="G11" s="44">
        <f>IF(COUNTIF('Pairing list resultat'!$C$20:$J$21,B11)=1,HLOOKUP(B11,'Pairing list resultat'!$C$20:$J$21,2,FALSE),
(IF(COUNTIF('Pairing list resultat'!$C$22:$J$23,B11)=1,HLOOKUP(B11,'Pairing list resultat'!$C$22:$J$23,2,FALSE),
HLOOKUP(B11,'Pairing list resultat'!$C$24:$J$25,2,FALSE))))</f>
        <v>0</v>
      </c>
      <c r="H11" s="44">
        <f>IF(COUNTIF('Pairing list resultat'!$C$28:$J$29,B11)=1,HLOOKUP(B11,'Pairing list resultat'!$C$28:$J$29,2,FALSE),
(IF(COUNTIF('Pairing list resultat'!$C$30:$J$31,B11)=1,HLOOKUP(B11,'Pairing list resultat'!$C$30:$J$31,2,FALSE),
HLOOKUP(B11,'Pairing list resultat'!$C$32:$J$33,2,FALSE))))</f>
        <v>0</v>
      </c>
      <c r="I11" s="44">
        <f>IF(COUNTIF('Pairing list resultat'!$C$36:$J$37,B11)=1,HLOOKUP(B11,'Pairing list resultat'!$C$36:$J$37,2,FALSE),
(IF(COUNTIF('Pairing list resultat'!$C$38:$J$39,B11)=1,HLOOKUP(B11,'Pairing list resultat'!$C$38:$J$39,2,FALSE),
HLOOKUP(B11,'Pairing list resultat'!$C$40:$J$41,2,FALSE))))</f>
        <v>0</v>
      </c>
      <c r="J11" s="44">
        <f>IF(COUNTIF('Pairing list resultat'!$C$44:$J$45,B11)=1,HLOOKUP(B11,'Pairing list resultat'!$C$44:$J$45,2,FALSE),
(IF(COUNTIF('Pairing list resultat'!$C$46:$J$47,B11)=1,HLOOKUP(B11,'Pairing list resultat'!$C$46:$J$47,2,FALSE),
HLOOKUP(B11,'Pairing list resultat'!$C$48:$J$49,2,FALSE))))</f>
        <v>0</v>
      </c>
      <c r="K11" s="44">
        <f>IF(COUNTIF('Pairing list resultat'!$C$52:$J$53,B11)=1,HLOOKUP(B11,'Pairing list resultat'!$C$52:$J$53,2,FALSE),
(IF(COUNTIF('Pairing list resultat'!$C$54:$J$55,B11)=1,HLOOKUP(B11,'Pairing list resultat'!$C$54:$J$55,2,FALSE),
HLOOKUP(B11,'Pairing list resultat'!$C$56:$J$57,2,FALSE))))</f>
        <v>0</v>
      </c>
      <c r="L11" s="44">
        <f>IF(COUNTIF('Pairing list resultat'!$C$60:$J$61,B11)=1,HLOOKUP(B11,'Pairing list resultat'!$C$60:$J$61,2,FALSE),
(IF(COUNTIF('Pairing list resultat'!$C$62:$J$63,B11)=1,HLOOKUP(B11,'Pairing list resultat'!$C$62:$J$63,2,FALSE),
HLOOKUP(B11,'Pairing list resultat'!$C$64:$J$65,2,FALSE))))</f>
        <v>0</v>
      </c>
      <c r="M11" s="44">
        <f>IF(COUNTIF('Pairing list resultat'!$C$68:$J$69,B11)=1,HLOOKUP(B11,'Pairing list resultat'!$C$68:$J$69,2,FALSE),
(IF(COUNTIF('Pairing list resultat'!$C$70:$J$71,B11)=1,HLOOKUP(B11,'Pairing list resultat'!$C$70:$J$71,2,FALSE),
HLOOKUP(B11,'Pairing list resultat'!$C$72:$J$73,2,FALSE))))</f>
        <v>0</v>
      </c>
      <c r="N11" s="44">
        <f>IF(COUNTIF('Pairing list resultat'!$C$76:$J$77,B11)=1,HLOOKUP(B11,'Pairing list resultat'!$C$76:$J$77,2,FALSE),
(IF(COUNTIF('Pairing list resultat'!$C$78:$J$79,B11)=1,HLOOKUP(B11,'Pairing list resultat'!$C$78:$J$79,2,FALSE),
HLOOKUP(B11,'Pairing list resultat'!$C$80:$J$81,2,FALSE))))</f>
        <v>0</v>
      </c>
      <c r="O11" s="44">
        <f>IF(COUNTIF('Pairing list resultat'!$C$84:$J$85,B11)=1,HLOOKUP(B11,'Pairing list resultat'!$C$84:$J$85,2,FALSE),
(IF(COUNTIF('Pairing list resultat'!$C$86:$J$87,B11)=1,HLOOKUP(B11,'Pairing list resultat'!$C$86:$J$87,2,FALSE),
HLOOKUP(B11,'Pairing list resultat'!$C$88:$J$89,2,FALSE))))</f>
        <v>0</v>
      </c>
      <c r="P11" s="44">
        <f>IF(COUNTIF('Pairing list resultat'!$C$92:$J$93,B11)=1,HLOOKUP(B11,'Pairing list resultat'!$C$92:$J$93,2,FALSE),
(IF(COUNTIF('Pairing list resultat'!$C$94:$J$95,B11)=1,HLOOKUP(B11,'Pairing list resultat'!$C$94:$J$95,2,FALSE),
HLOOKUP(B11,'Pairing list resultat'!$C$96:$J$97,2,FALSE))))</f>
        <v>0</v>
      </c>
      <c r="Q11" s="44">
        <f>IF(COUNTIF('Pairing list resultat'!$C$100:$J$101,B11)=1,HLOOKUP(B11,'Pairing list resultat'!$C$100:$J$101,2,FALSE),
(IF(COUNTIF('Pairing list resultat'!$C$102:$J$103,B11)=1,HLOOKUP(B11,'Pairing list resultat'!$C$102:$J$103,2,FALSE),
HLOOKUP(B11,'Pairing list resultat'!$C$104:$J$105,2,FALSE))))</f>
        <v>0</v>
      </c>
      <c r="R11" s="44">
        <f>IF(COUNTIF('Pairing list resultat'!$C$108:$J$109,B11)=1,HLOOKUP(B11,'Pairing list resultat'!$C$108:$J$109,2,FALSE),
(IF(COUNTIF('Pairing list resultat'!$C$110:$J$111,B11)=1,HLOOKUP(B11,'Pairing list resultat'!$C$110:$J$111,2,FALSE),
HLOOKUP(B11,'Pairing list resultat'!$C$112:$J$113,2,FALSE))))</f>
        <v>0</v>
      </c>
      <c r="S11" s="44">
        <f>IF(COUNTIF('Pairing list resultat'!$C$116:$J$117,B11)=1,HLOOKUP(B11,'Pairing list resultat'!$C$116:$J$117,2,FALSE),
(IF(COUNTIF('Pairing list resultat'!$C$118:$J$119,B11)=1,HLOOKUP(B11,'Pairing list resultat'!$C$118:$J$119,2,FALSE),
HLOOKUP(B11,'Pairing list resultat'!$C$120:$J$121,2,FALSE))))</f>
        <v>0</v>
      </c>
      <c r="T11" s="44">
        <f>IF(COUNTIF('Pairing list resultat'!$C$124:$J$125,B11)=1,HLOOKUP(B11,'Pairing list resultat'!$C$124:$J$125,2,FALSE),
(IF(COUNTIF('Pairing list resultat'!$C$126:$J$127,B11)=1,HLOOKUP(B11,'Pairing list resultat'!$C$126:$J$127,2,FALSE),
HLOOKUP(B11,'Pairing list resultat'!$C$128:$J$129,2,FALSE))))</f>
        <v>0</v>
      </c>
      <c r="U11" s="44">
        <f>IF(COUNTIF('Pairing list resultat'!$C$132:$J$133,B11)=1,HLOOKUP(B11,'Pairing list resultat'!$C$132:$J$133,2,FALSE),
(IF(COUNTIF('Pairing list resultat'!$C$134:$J$135,B11)=1,HLOOKUP(B11,'Pairing list resultat'!$C$134:$J$135,2,FALSE),
HLOOKUP(B11,'Pairing list resultat'!$C$136:$J$137,2,FALSE))))</f>
        <v>0</v>
      </c>
      <c r="V11" s="44">
        <f>IF(COUNTIF('Pairing list resultat'!$C$140:$J$141,B11)=1,HLOOKUP(B11,'Pairing list resultat'!$C$140:$J$141,2,FALSE),
(IF(COUNTIF('Pairing list resultat'!$C$142:$J$143,B11)=1,HLOOKUP(B11,'Pairing list resultat'!$C$142:$J$143,2,FALSE),
HLOOKUP(B11,'Pairing list resultat'!$C$144:$J$145,2,FALSE))))</f>
        <v>0</v>
      </c>
      <c r="W11" s="44">
        <f>IF(COUNTIF('Pairing list resultat'!$C$148:$J$149,B11)=1,HLOOKUP(B11,'Pairing list resultat'!$C$148:$J$149,2,FALSE),
(IF(COUNTIF('Pairing list resultat'!$C$150:$J$151,B11)=1,HLOOKUP(B11,'Pairing list resultat'!$C$150:$J$151,2,FALSE),
HLOOKUP(B11,'Pairing list resultat'!$C$152:$J$153,2,FALSE))))</f>
        <v>0</v>
      </c>
      <c r="X11" s="44">
        <f>IF(COUNTIF('Pairing list resultat'!$C$156:$J$157,B11)=1,HLOOKUP(B11,'Pairing list resultat'!$C$156:$J$157,2,FALSE),
(IF(COUNTIF('Pairing list resultat'!$C$158:$J$159,B11)=1,HLOOKUP(B11,'Pairing list resultat'!$C$158:$J$159,2,FALSE),
HLOOKUP(B11,'Pairing list resultat'!$C$160:$J$161,2,FALSE))))</f>
        <v>0</v>
      </c>
      <c r="Y11" s="44">
        <f>IF(COUNTIF('Pairing list resultat'!$C$164:$J$165,B11)=1,HLOOKUP(B11,'Pairing list resultat'!$C$164:$J$165,2,FALSE),
(IF(COUNTIF('Pairing list resultat'!$C$166:$J$167,B11)=1,HLOOKUP(B11,'Pairing list resultat'!$C$166:$J$167,2,FALSE),
HLOOKUP(B11,'Pairing list resultat'!$C$168:$J$169,2,FALSE))))</f>
        <v>0</v>
      </c>
      <c r="Z11" s="44">
        <f>IF(COUNTIF('Pairing list resultat'!$C$172:$J$173,B11)=1,HLOOKUP(B11,'Pairing list resultat'!$C$172:$J$173,2,FALSE),
(IF(COUNTIF('Pairing list resultat'!$C$174:$J$175,B11)=1,HLOOKUP(B11,'Pairing list resultat'!$C$174:$J$175,2,FALSE),
HLOOKUP(B11,'Pairing list resultat'!$C$176:$J$177,2,FALSE))))</f>
        <v>0</v>
      </c>
      <c r="AA11" s="44">
        <f>IF(COUNTIF('Pairing list resultat'!$C$180:$J$181,B11)=1,HLOOKUP(B11,'Pairing list resultat'!$C$180:$J$181,2,FALSE),
(IF(COUNTIF('Pairing list resultat'!$C$182:$J$183,B11)=1,HLOOKUP(B11,'Pairing list resultat'!$C$182:$J$183,2,FALSE),
HLOOKUP(B11,'Pairing list resultat'!$C$184:$J$185,2,FALSE))))</f>
        <v>0</v>
      </c>
      <c r="AB11" s="44">
        <f>IF(COUNTIF('Pairing list resultat'!$C$188:$J$189,B11)=1,HLOOKUP(B11,'Pairing list resultat'!$C$188:$J$189,2,FALSE),
(IF(COUNTIF('Pairing list resultat'!$C$190:$J$191,B11)=1,HLOOKUP(B11,'Pairing list resultat'!$C$190:$J$191,2,FALSE),
HLOOKUP(B11,'Pairing list resultat'!$C$192:$J$193,2,FALSE))))</f>
        <v>0</v>
      </c>
      <c r="AC11" s="44">
        <f>IF(COUNTIF('Pairing list resultat'!$C$196:$J$197,B11)=1,HLOOKUP(B11,'Pairing list resultat'!$C$196:$J$197,2,FALSE),
(IF(COUNTIF('Pairing list resultat'!$C$198:$J$199,B11)=1,HLOOKUP(B11,'Pairing list resultat'!$C$198:$J$199,2,FALSE),
HLOOKUP(B11,'Pairing list resultat'!$C$200:$J$201,2,FALSE))))</f>
        <v>0</v>
      </c>
      <c r="AE11" s="15">
        <f t="shared" si="2"/>
        <v>0</v>
      </c>
      <c r="AF11" s="15">
        <f t="shared" si="3"/>
        <v>0</v>
      </c>
      <c r="AG11" s="15">
        <f t="shared" si="4"/>
        <v>0</v>
      </c>
      <c r="AH11" s="15">
        <f t="shared" si="5"/>
        <v>0</v>
      </c>
      <c r="AI11" s="15">
        <f t="shared" si="6"/>
        <v>0</v>
      </c>
      <c r="AJ11" s="15">
        <f t="shared" si="7"/>
        <v>0</v>
      </c>
      <c r="AK11" s="15">
        <f t="shared" si="8"/>
        <v>0</v>
      </c>
      <c r="AL11" s="15">
        <f t="shared" si="9"/>
        <v>0</v>
      </c>
    </row>
    <row r="12" spans="1:38" x14ac:dyDescent="0.3">
      <c r="A12" s="43"/>
      <c r="B12" s="95" t="s">
        <v>169</v>
      </c>
      <c r="C12" s="42">
        <f t="shared" si="0"/>
        <v>1</v>
      </c>
      <c r="D12" s="42">
        <f t="shared" si="1"/>
        <v>0</v>
      </c>
      <c r="E12" s="44">
        <f>IF(COUNTIF('Pairing list resultat'!$C$4:$J$5,B12)=1,HLOOKUP(B12,'Pairing list resultat'!$C$4:$J$5,2,FALSE),
(IF(COUNTIF('Pairing list resultat'!$C$6:$J$7,B12)=1,HLOOKUP(B12,'Pairing list resultat'!$C$6:$J$7,2,FALSE),
HLOOKUP(B12,'Pairing list resultat'!$C$8:$J$9,2,FALSE))))</f>
        <v>0</v>
      </c>
      <c r="F12" s="44">
        <f>IF(COUNTIF('Pairing list resultat'!$C$12:$J$13,B12)=1,HLOOKUP(B12,'Pairing list resultat'!$C$12:$J$13,2,FALSE),
(IF(COUNTIF('Pairing list resultat'!$C$14:$J$15,B12)=1,HLOOKUP(B12,'Pairing list resultat'!$C$14:$J$15,2,FALSE),
HLOOKUP(B12,'Pairing list resultat'!$C$16:$J$17,2,FALSE))))</f>
        <v>0</v>
      </c>
      <c r="G12" s="44">
        <f>IF(COUNTIF('Pairing list resultat'!$C$20:$J$21,B12)=1,HLOOKUP(B12,'Pairing list resultat'!$C$20:$J$21,2,FALSE),
(IF(COUNTIF('Pairing list resultat'!$C$22:$J$23,B12)=1,HLOOKUP(B12,'Pairing list resultat'!$C$22:$J$23,2,FALSE),
HLOOKUP(B12,'Pairing list resultat'!$C$24:$J$25,2,FALSE))))</f>
        <v>0</v>
      </c>
      <c r="H12" s="44">
        <f>IF(COUNTIF('Pairing list resultat'!$C$28:$J$29,B12)=1,HLOOKUP(B12,'Pairing list resultat'!$C$28:$J$29,2,FALSE),
(IF(COUNTIF('Pairing list resultat'!$C$30:$J$31,B12)=1,HLOOKUP(B12,'Pairing list resultat'!$C$30:$J$31,2,FALSE),
HLOOKUP(B12,'Pairing list resultat'!$C$32:$J$33,2,FALSE))))</f>
        <v>0</v>
      </c>
      <c r="I12" s="44">
        <f>IF(COUNTIF('Pairing list resultat'!$C$36:$J$37,B12)=1,HLOOKUP(B12,'Pairing list resultat'!$C$36:$J$37,2,FALSE),
(IF(COUNTIF('Pairing list resultat'!$C$38:$J$39,B12)=1,HLOOKUP(B12,'Pairing list resultat'!$C$38:$J$39,2,FALSE),
HLOOKUP(B12,'Pairing list resultat'!$C$40:$J$41,2,FALSE))))</f>
        <v>0</v>
      </c>
      <c r="J12" s="44">
        <f>IF(COUNTIF('Pairing list resultat'!$C$44:$J$45,B12)=1,HLOOKUP(B12,'Pairing list resultat'!$C$44:$J$45,2,FALSE),
(IF(COUNTIF('Pairing list resultat'!$C$46:$J$47,B12)=1,HLOOKUP(B12,'Pairing list resultat'!$C$46:$J$47,2,FALSE),
HLOOKUP(B12,'Pairing list resultat'!$C$48:$J$49,2,FALSE))))</f>
        <v>0</v>
      </c>
      <c r="K12" s="44">
        <f>IF(COUNTIF('Pairing list resultat'!$C$52:$J$53,B12)=1,HLOOKUP(B12,'Pairing list resultat'!$C$52:$J$53,2,FALSE),
(IF(COUNTIF('Pairing list resultat'!$C$54:$J$55,B12)=1,HLOOKUP(B12,'Pairing list resultat'!$C$54:$J$55,2,FALSE),
HLOOKUP(B12,'Pairing list resultat'!$C$56:$J$57,2,FALSE))))</f>
        <v>0</v>
      </c>
      <c r="L12" s="44">
        <f>IF(COUNTIF('Pairing list resultat'!$C$60:$J$61,B12)=1,HLOOKUP(B12,'Pairing list resultat'!$C$60:$J$61,2,FALSE),
(IF(COUNTIF('Pairing list resultat'!$C$62:$J$63,B12)=1,HLOOKUP(B12,'Pairing list resultat'!$C$62:$J$63,2,FALSE),
HLOOKUP(B12,'Pairing list resultat'!$C$64:$J$65,2,FALSE))))</f>
        <v>0</v>
      </c>
      <c r="M12" s="44">
        <f>IF(COUNTIF('Pairing list resultat'!$C$68:$J$69,B12)=1,HLOOKUP(B12,'Pairing list resultat'!$C$68:$J$69,2,FALSE),
(IF(COUNTIF('Pairing list resultat'!$C$70:$J$71,B12)=1,HLOOKUP(B12,'Pairing list resultat'!$C$70:$J$71,2,FALSE),
HLOOKUP(B12,'Pairing list resultat'!$C$72:$J$73,2,FALSE))))</f>
        <v>0</v>
      </c>
      <c r="N12" s="44">
        <f>IF(COUNTIF('Pairing list resultat'!$C$76:$J$77,B12)=1,HLOOKUP(B12,'Pairing list resultat'!$C$76:$J$77,2,FALSE),
(IF(COUNTIF('Pairing list resultat'!$C$78:$J$79,B12)=1,HLOOKUP(B12,'Pairing list resultat'!$C$78:$J$79,2,FALSE),
HLOOKUP(B12,'Pairing list resultat'!$C$80:$J$81,2,FALSE))))</f>
        <v>0</v>
      </c>
      <c r="O12" s="44">
        <f>IF(COUNTIF('Pairing list resultat'!$C$84:$J$85,B12)=1,HLOOKUP(B12,'Pairing list resultat'!$C$84:$J$85,2,FALSE),
(IF(COUNTIF('Pairing list resultat'!$C$86:$J$87,B12)=1,HLOOKUP(B12,'Pairing list resultat'!$C$86:$J$87,2,FALSE),
HLOOKUP(B12,'Pairing list resultat'!$C$88:$J$89,2,FALSE))))</f>
        <v>0</v>
      </c>
      <c r="P12" s="44">
        <f>IF(COUNTIF('Pairing list resultat'!$C$92:$J$93,B12)=1,HLOOKUP(B12,'Pairing list resultat'!$C$92:$J$93,2,FALSE),
(IF(COUNTIF('Pairing list resultat'!$C$94:$J$95,B12)=1,HLOOKUP(B12,'Pairing list resultat'!$C$94:$J$95,2,FALSE),
HLOOKUP(B12,'Pairing list resultat'!$C$96:$J$97,2,FALSE))))</f>
        <v>0</v>
      </c>
      <c r="Q12" s="44">
        <f>IF(COUNTIF('Pairing list resultat'!$C$100:$J$101,B12)=1,HLOOKUP(B12,'Pairing list resultat'!$C$100:$J$101,2,FALSE),
(IF(COUNTIF('Pairing list resultat'!$C$102:$J$103,B12)=1,HLOOKUP(B12,'Pairing list resultat'!$C$102:$J$103,2,FALSE),
HLOOKUP(B12,'Pairing list resultat'!$C$104:$J$105,2,FALSE))))</f>
        <v>0</v>
      </c>
      <c r="R12" s="44">
        <f>IF(COUNTIF('Pairing list resultat'!$C$108:$J$109,B12)=1,HLOOKUP(B12,'Pairing list resultat'!$C$108:$J$109,2,FALSE),
(IF(COUNTIF('Pairing list resultat'!$C$110:$J$111,B12)=1,HLOOKUP(B12,'Pairing list resultat'!$C$110:$J$111,2,FALSE),
HLOOKUP(B12,'Pairing list resultat'!$C$112:$J$113,2,FALSE))))</f>
        <v>0</v>
      </c>
      <c r="S12" s="44">
        <f>IF(COUNTIF('Pairing list resultat'!$C$116:$J$117,B12)=1,HLOOKUP(B12,'Pairing list resultat'!$C$116:$J$117,2,FALSE),
(IF(COUNTIF('Pairing list resultat'!$C$118:$J$119,B12)=1,HLOOKUP(B12,'Pairing list resultat'!$C$118:$J$119,2,FALSE),
HLOOKUP(B12,'Pairing list resultat'!$C$120:$J$121,2,FALSE))))</f>
        <v>0</v>
      </c>
      <c r="T12" s="44">
        <f>IF(COUNTIF('Pairing list resultat'!$C$124:$J$125,B12)=1,HLOOKUP(B12,'Pairing list resultat'!$C$124:$J$125,2,FALSE),
(IF(COUNTIF('Pairing list resultat'!$C$126:$J$127,B12)=1,HLOOKUP(B12,'Pairing list resultat'!$C$126:$J$127,2,FALSE),
HLOOKUP(B12,'Pairing list resultat'!$C$128:$J$129,2,FALSE))))</f>
        <v>0</v>
      </c>
      <c r="U12" s="44">
        <f>IF(COUNTIF('Pairing list resultat'!$C$132:$J$133,B12)=1,HLOOKUP(B12,'Pairing list resultat'!$C$132:$J$133,2,FALSE),
(IF(COUNTIF('Pairing list resultat'!$C$134:$J$135,B12)=1,HLOOKUP(B12,'Pairing list resultat'!$C$134:$J$135,2,FALSE),
HLOOKUP(B12,'Pairing list resultat'!$C$136:$J$137,2,FALSE))))</f>
        <v>0</v>
      </c>
      <c r="V12" s="44">
        <f>IF(COUNTIF('Pairing list resultat'!$C$140:$J$141,B12)=1,HLOOKUP(B12,'Pairing list resultat'!$C$140:$J$141,2,FALSE),
(IF(COUNTIF('Pairing list resultat'!$C$142:$J$143,B12)=1,HLOOKUP(B12,'Pairing list resultat'!$C$142:$J$143,2,FALSE),
HLOOKUP(B12,'Pairing list resultat'!$C$144:$J$145,2,FALSE))))</f>
        <v>0</v>
      </c>
      <c r="W12" s="44">
        <f>IF(COUNTIF('Pairing list resultat'!$C$148:$J$149,B12)=1,HLOOKUP(B12,'Pairing list resultat'!$C$148:$J$149,2,FALSE),
(IF(COUNTIF('Pairing list resultat'!$C$150:$J$151,B12)=1,HLOOKUP(B12,'Pairing list resultat'!$C$150:$J$151,2,FALSE),
HLOOKUP(B12,'Pairing list resultat'!$C$152:$J$153,2,FALSE))))</f>
        <v>0</v>
      </c>
      <c r="X12" s="44">
        <f>IF(COUNTIF('Pairing list resultat'!$C$156:$J$157,B12)=1,HLOOKUP(B12,'Pairing list resultat'!$C$156:$J$157,2,FALSE),
(IF(COUNTIF('Pairing list resultat'!$C$158:$J$159,B12)=1,HLOOKUP(B12,'Pairing list resultat'!$C$158:$J$159,2,FALSE),
HLOOKUP(B12,'Pairing list resultat'!$C$160:$J$161,2,FALSE))))</f>
        <v>0</v>
      </c>
      <c r="Y12" s="44">
        <f>IF(COUNTIF('Pairing list resultat'!$C$164:$J$165,B12)=1,HLOOKUP(B12,'Pairing list resultat'!$C$164:$J$165,2,FALSE),
(IF(COUNTIF('Pairing list resultat'!$C$166:$J$167,B12)=1,HLOOKUP(B12,'Pairing list resultat'!$C$166:$J$167,2,FALSE),
HLOOKUP(B12,'Pairing list resultat'!$C$168:$J$169,2,FALSE))))</f>
        <v>0</v>
      </c>
      <c r="Z12" s="44">
        <f>IF(COUNTIF('Pairing list resultat'!$C$172:$J$173,B12)=1,HLOOKUP(B12,'Pairing list resultat'!$C$172:$J$173,2,FALSE),
(IF(COUNTIF('Pairing list resultat'!$C$174:$J$175,B12)=1,HLOOKUP(B12,'Pairing list resultat'!$C$174:$J$175,2,FALSE),
HLOOKUP(B12,'Pairing list resultat'!$C$176:$J$177,2,FALSE))))</f>
        <v>0</v>
      </c>
      <c r="AA12" s="44">
        <f>IF(COUNTIF('Pairing list resultat'!$C$180:$J$181,B12)=1,HLOOKUP(B12,'Pairing list resultat'!$C$180:$J$181,2,FALSE),
(IF(COUNTIF('Pairing list resultat'!$C$182:$J$183,B12)=1,HLOOKUP(B12,'Pairing list resultat'!$C$182:$J$183,2,FALSE),
HLOOKUP(B12,'Pairing list resultat'!$C$184:$J$185,2,FALSE))))</f>
        <v>0</v>
      </c>
      <c r="AB12" s="44">
        <f>IF(COUNTIF('Pairing list resultat'!$C$188:$J$189,B12)=1,HLOOKUP(B12,'Pairing list resultat'!$C$188:$J$189,2,FALSE),
(IF(COUNTIF('Pairing list resultat'!$C$190:$J$191,B12)=1,HLOOKUP(B12,'Pairing list resultat'!$C$190:$J$191,2,FALSE),
HLOOKUP(B12,'Pairing list resultat'!$C$192:$J$193,2,FALSE))))</f>
        <v>0</v>
      </c>
      <c r="AC12" s="44">
        <f>IF(COUNTIF('Pairing list resultat'!$C$196:$J$197,B12)=1,HLOOKUP(B12,'Pairing list resultat'!$C$196:$J$197,2,FALSE),
(IF(COUNTIF('Pairing list resultat'!$C$198:$J$199,B12)=1,HLOOKUP(B12,'Pairing list resultat'!$C$198:$J$199,2,FALSE),
HLOOKUP(B12,'Pairing list resultat'!$C$200:$J$201,2,FALSE))))</f>
        <v>0</v>
      </c>
      <c r="AE12" s="15">
        <f t="shared" si="2"/>
        <v>0</v>
      </c>
      <c r="AF12" s="15">
        <f t="shared" si="3"/>
        <v>0</v>
      </c>
      <c r="AG12" s="15">
        <f t="shared" si="4"/>
        <v>0</v>
      </c>
      <c r="AH12" s="15">
        <f t="shared" si="5"/>
        <v>0</v>
      </c>
      <c r="AI12" s="15">
        <f t="shared" si="6"/>
        <v>0</v>
      </c>
      <c r="AJ12" s="15">
        <f t="shared" si="7"/>
        <v>0</v>
      </c>
      <c r="AK12" s="15">
        <f t="shared" si="8"/>
        <v>0</v>
      </c>
      <c r="AL12" s="15">
        <f t="shared" si="9"/>
        <v>0</v>
      </c>
    </row>
    <row r="13" spans="1:38" x14ac:dyDescent="0.3">
      <c r="A13" s="43"/>
      <c r="B13" s="95" t="s">
        <v>170</v>
      </c>
      <c r="C13" s="42">
        <f t="shared" si="0"/>
        <v>1</v>
      </c>
      <c r="D13" s="42">
        <f t="shared" si="1"/>
        <v>0</v>
      </c>
      <c r="E13" s="44">
        <f>IF(COUNTIF('Pairing list resultat'!$C$4:$J$5,B13)=1,HLOOKUP(B13,'Pairing list resultat'!$C$4:$J$5,2,FALSE),
(IF(COUNTIF('Pairing list resultat'!$C$6:$J$7,B13)=1,HLOOKUP(B13,'Pairing list resultat'!$C$6:$J$7,2,FALSE),
HLOOKUP(B13,'Pairing list resultat'!$C$8:$J$9,2,FALSE))))</f>
        <v>0</v>
      </c>
      <c r="F13" s="44">
        <f>IF(COUNTIF('Pairing list resultat'!$C$12:$J$13,B13)=1,HLOOKUP(B13,'Pairing list resultat'!$C$12:$J$13,2,FALSE),
(IF(COUNTIF('Pairing list resultat'!$C$14:$J$15,B13)=1,HLOOKUP(B13,'Pairing list resultat'!$C$14:$J$15,2,FALSE),
HLOOKUP(B13,'Pairing list resultat'!$C$16:$J$17,2,FALSE))))</f>
        <v>0</v>
      </c>
      <c r="G13" s="44">
        <f>IF(COUNTIF('Pairing list resultat'!$C$20:$J$21,B13)=1,HLOOKUP(B13,'Pairing list resultat'!$C$20:$J$21,2,FALSE),
(IF(COUNTIF('Pairing list resultat'!$C$22:$J$23,B13)=1,HLOOKUP(B13,'Pairing list resultat'!$C$22:$J$23,2,FALSE),
HLOOKUP(B13,'Pairing list resultat'!$C$24:$J$25,2,FALSE))))</f>
        <v>0</v>
      </c>
      <c r="H13" s="44">
        <f>IF(COUNTIF('Pairing list resultat'!$C$28:$J$29,B13)=1,HLOOKUP(B13,'Pairing list resultat'!$C$28:$J$29,2,FALSE),
(IF(COUNTIF('Pairing list resultat'!$C$30:$J$31,B13)=1,HLOOKUP(B13,'Pairing list resultat'!$C$30:$J$31,2,FALSE),
HLOOKUP(B13,'Pairing list resultat'!$C$32:$J$33,2,FALSE))))</f>
        <v>0</v>
      </c>
      <c r="I13" s="44">
        <f>IF(COUNTIF('Pairing list resultat'!$C$36:$J$37,B13)=1,HLOOKUP(B13,'Pairing list resultat'!$C$36:$J$37,2,FALSE),
(IF(COUNTIF('Pairing list resultat'!$C$38:$J$39,B13)=1,HLOOKUP(B13,'Pairing list resultat'!$C$38:$J$39,2,FALSE),
HLOOKUP(B13,'Pairing list resultat'!$C$40:$J$41,2,FALSE))))</f>
        <v>0</v>
      </c>
      <c r="J13" s="44">
        <f>IF(COUNTIF('Pairing list resultat'!$C$44:$J$45,B13)=1,HLOOKUP(B13,'Pairing list resultat'!$C$44:$J$45,2,FALSE),
(IF(COUNTIF('Pairing list resultat'!$C$46:$J$47,B13)=1,HLOOKUP(B13,'Pairing list resultat'!$C$46:$J$47,2,FALSE),
HLOOKUP(B13,'Pairing list resultat'!$C$48:$J$49,2,FALSE))))</f>
        <v>0</v>
      </c>
      <c r="K13" s="44">
        <f>IF(COUNTIF('Pairing list resultat'!$C$52:$J$53,B13)=1,HLOOKUP(B13,'Pairing list resultat'!$C$52:$J$53,2,FALSE),
(IF(COUNTIF('Pairing list resultat'!$C$54:$J$55,B13)=1,HLOOKUP(B13,'Pairing list resultat'!$C$54:$J$55,2,FALSE),
HLOOKUP(B13,'Pairing list resultat'!$C$56:$J$57,2,FALSE))))</f>
        <v>0</v>
      </c>
      <c r="L13" s="44">
        <f>IF(COUNTIF('Pairing list resultat'!$C$60:$J$61,B13)=1,HLOOKUP(B13,'Pairing list resultat'!$C$60:$J$61,2,FALSE),
(IF(COUNTIF('Pairing list resultat'!$C$62:$J$63,B13)=1,HLOOKUP(B13,'Pairing list resultat'!$C$62:$J$63,2,FALSE),
HLOOKUP(B13,'Pairing list resultat'!$C$64:$J$65,2,FALSE))))</f>
        <v>0</v>
      </c>
      <c r="M13" s="44">
        <f>IF(COUNTIF('Pairing list resultat'!$C$68:$J$69,B13)=1,HLOOKUP(B13,'Pairing list resultat'!$C$68:$J$69,2,FALSE),
(IF(COUNTIF('Pairing list resultat'!$C$70:$J$71,B13)=1,HLOOKUP(B13,'Pairing list resultat'!$C$70:$J$71,2,FALSE),
HLOOKUP(B13,'Pairing list resultat'!$C$72:$J$73,2,FALSE))))</f>
        <v>0</v>
      </c>
      <c r="N13" s="44">
        <f>IF(COUNTIF('Pairing list resultat'!$C$76:$J$77,B13)=1,HLOOKUP(B13,'Pairing list resultat'!$C$76:$J$77,2,FALSE),
(IF(COUNTIF('Pairing list resultat'!$C$78:$J$79,B13)=1,HLOOKUP(B13,'Pairing list resultat'!$C$78:$J$79,2,FALSE),
HLOOKUP(B13,'Pairing list resultat'!$C$80:$J$81,2,FALSE))))</f>
        <v>0</v>
      </c>
      <c r="O13" s="44">
        <f>IF(COUNTIF('Pairing list resultat'!$C$84:$J$85,B13)=1,HLOOKUP(B13,'Pairing list resultat'!$C$84:$J$85,2,FALSE),
(IF(COUNTIF('Pairing list resultat'!$C$86:$J$87,B13)=1,HLOOKUP(B13,'Pairing list resultat'!$C$86:$J$87,2,FALSE),
HLOOKUP(B13,'Pairing list resultat'!$C$88:$J$89,2,FALSE))))</f>
        <v>0</v>
      </c>
      <c r="P13" s="44">
        <f>IF(COUNTIF('Pairing list resultat'!$C$92:$J$93,B13)=1,HLOOKUP(B13,'Pairing list resultat'!$C$92:$J$93,2,FALSE),
(IF(COUNTIF('Pairing list resultat'!$C$94:$J$95,B13)=1,HLOOKUP(B13,'Pairing list resultat'!$C$94:$J$95,2,FALSE),
HLOOKUP(B13,'Pairing list resultat'!$C$96:$J$97,2,FALSE))))</f>
        <v>0</v>
      </c>
      <c r="Q13" s="44">
        <f>IF(COUNTIF('Pairing list resultat'!$C$100:$J$101,B13)=1,HLOOKUP(B13,'Pairing list resultat'!$C$100:$J$101,2,FALSE),
(IF(COUNTIF('Pairing list resultat'!$C$102:$J$103,B13)=1,HLOOKUP(B13,'Pairing list resultat'!$C$102:$J$103,2,FALSE),
HLOOKUP(B13,'Pairing list resultat'!$C$104:$J$105,2,FALSE))))</f>
        <v>0</v>
      </c>
      <c r="R13" s="44">
        <f>IF(COUNTIF('Pairing list resultat'!$C$108:$J$109,B13)=1,HLOOKUP(B13,'Pairing list resultat'!$C$108:$J$109,2,FALSE),
(IF(COUNTIF('Pairing list resultat'!$C$110:$J$111,B13)=1,HLOOKUP(B13,'Pairing list resultat'!$C$110:$J$111,2,FALSE),
HLOOKUP(B13,'Pairing list resultat'!$C$112:$J$113,2,FALSE))))</f>
        <v>0</v>
      </c>
      <c r="S13" s="44">
        <f>IF(COUNTIF('Pairing list resultat'!$C$116:$J$117,B13)=1,HLOOKUP(B13,'Pairing list resultat'!$C$116:$J$117,2,FALSE),
(IF(COUNTIF('Pairing list resultat'!$C$118:$J$119,B13)=1,HLOOKUP(B13,'Pairing list resultat'!$C$118:$J$119,2,FALSE),
HLOOKUP(B13,'Pairing list resultat'!$C$120:$J$121,2,FALSE))))</f>
        <v>0</v>
      </c>
      <c r="T13" s="44">
        <f>IF(COUNTIF('Pairing list resultat'!$C$124:$J$125,B13)=1,HLOOKUP(B13,'Pairing list resultat'!$C$124:$J$125,2,FALSE),
(IF(COUNTIF('Pairing list resultat'!$C$126:$J$127,B13)=1,HLOOKUP(B13,'Pairing list resultat'!$C$126:$J$127,2,FALSE),
HLOOKUP(B13,'Pairing list resultat'!$C$128:$J$129,2,FALSE))))</f>
        <v>0</v>
      </c>
      <c r="U13" s="44">
        <f>IF(COUNTIF('Pairing list resultat'!$C$132:$J$133,B13)=1,HLOOKUP(B13,'Pairing list resultat'!$C$132:$J$133,2,FALSE),
(IF(COUNTIF('Pairing list resultat'!$C$134:$J$135,B13)=1,HLOOKUP(B13,'Pairing list resultat'!$C$134:$J$135,2,FALSE),
HLOOKUP(B13,'Pairing list resultat'!$C$136:$J$137,2,FALSE))))</f>
        <v>0</v>
      </c>
      <c r="V13" s="44">
        <f>IF(COUNTIF('Pairing list resultat'!$C$140:$J$141,B13)=1,HLOOKUP(B13,'Pairing list resultat'!$C$140:$J$141,2,FALSE),
(IF(COUNTIF('Pairing list resultat'!$C$142:$J$143,B13)=1,HLOOKUP(B13,'Pairing list resultat'!$C$142:$J$143,2,FALSE),
HLOOKUP(B13,'Pairing list resultat'!$C$144:$J$145,2,FALSE))))</f>
        <v>0</v>
      </c>
      <c r="W13" s="44">
        <f>IF(COUNTIF('Pairing list resultat'!$C$148:$J$149,B13)=1,HLOOKUP(B13,'Pairing list resultat'!$C$148:$J$149,2,FALSE),
(IF(COUNTIF('Pairing list resultat'!$C$150:$J$151,B13)=1,HLOOKUP(B13,'Pairing list resultat'!$C$150:$J$151,2,FALSE),
HLOOKUP(B13,'Pairing list resultat'!$C$152:$J$153,2,FALSE))))</f>
        <v>0</v>
      </c>
      <c r="X13" s="44">
        <f>IF(COUNTIF('Pairing list resultat'!$C$156:$J$157,B13)=1,HLOOKUP(B13,'Pairing list resultat'!$C$156:$J$157,2,FALSE),
(IF(COUNTIF('Pairing list resultat'!$C$158:$J$159,B13)=1,HLOOKUP(B13,'Pairing list resultat'!$C$158:$J$159,2,FALSE),
HLOOKUP(B13,'Pairing list resultat'!$C$160:$J$161,2,FALSE))))</f>
        <v>0</v>
      </c>
      <c r="Y13" s="44">
        <f>IF(COUNTIF('Pairing list resultat'!$C$164:$J$165,B13)=1,HLOOKUP(B13,'Pairing list resultat'!$C$164:$J$165,2,FALSE),
(IF(COUNTIF('Pairing list resultat'!$C$166:$J$167,B13)=1,HLOOKUP(B13,'Pairing list resultat'!$C$166:$J$167,2,FALSE),
HLOOKUP(B13,'Pairing list resultat'!$C$168:$J$169,2,FALSE))))</f>
        <v>0</v>
      </c>
      <c r="Z13" s="44">
        <f>IF(COUNTIF('Pairing list resultat'!$C$172:$J$173,B13)=1,HLOOKUP(B13,'Pairing list resultat'!$C$172:$J$173,2,FALSE),
(IF(COUNTIF('Pairing list resultat'!$C$174:$J$175,B13)=1,HLOOKUP(B13,'Pairing list resultat'!$C$174:$J$175,2,FALSE),
HLOOKUP(B13,'Pairing list resultat'!$C$176:$J$177,2,FALSE))))</f>
        <v>0</v>
      </c>
      <c r="AA13" s="44">
        <f>IF(COUNTIF('Pairing list resultat'!$C$180:$J$181,B13)=1,HLOOKUP(B13,'Pairing list resultat'!$C$180:$J$181,2,FALSE),
(IF(COUNTIF('Pairing list resultat'!$C$182:$J$183,B13)=1,HLOOKUP(B13,'Pairing list resultat'!$C$182:$J$183,2,FALSE),
HLOOKUP(B13,'Pairing list resultat'!$C$184:$J$185,2,FALSE))))</f>
        <v>0</v>
      </c>
      <c r="AB13" s="44">
        <f>IF(COUNTIF('Pairing list resultat'!$C$188:$J$189,B13)=1,HLOOKUP(B13,'Pairing list resultat'!$C$188:$J$189,2,FALSE),
(IF(COUNTIF('Pairing list resultat'!$C$190:$J$191,B13)=1,HLOOKUP(B13,'Pairing list resultat'!$C$190:$J$191,2,FALSE),
HLOOKUP(B13,'Pairing list resultat'!$C$192:$J$193,2,FALSE))))</f>
        <v>0</v>
      </c>
      <c r="AC13" s="44">
        <f>IF(COUNTIF('Pairing list resultat'!$C$196:$J$197,B13)=1,HLOOKUP(B13,'Pairing list resultat'!$C$196:$J$197,2,FALSE),
(IF(COUNTIF('Pairing list resultat'!$C$198:$J$199,B13)=1,HLOOKUP(B13,'Pairing list resultat'!$C$198:$J$199,2,FALSE),
HLOOKUP(B13,'Pairing list resultat'!$C$200:$J$201,2,FALSE))))</f>
        <v>0</v>
      </c>
      <c r="AE13" s="15">
        <f t="shared" si="2"/>
        <v>0</v>
      </c>
      <c r="AF13" s="15">
        <f t="shared" si="3"/>
        <v>0</v>
      </c>
      <c r="AG13" s="15">
        <f t="shared" si="4"/>
        <v>0</v>
      </c>
      <c r="AH13" s="15">
        <f t="shared" si="5"/>
        <v>0</v>
      </c>
      <c r="AI13" s="15">
        <f t="shared" si="6"/>
        <v>0</v>
      </c>
      <c r="AJ13" s="15">
        <f t="shared" si="7"/>
        <v>0</v>
      </c>
      <c r="AK13" s="15">
        <f t="shared" si="8"/>
        <v>0</v>
      </c>
      <c r="AL13" s="15">
        <f t="shared" si="9"/>
        <v>0</v>
      </c>
    </row>
    <row r="14" spans="1:38" x14ac:dyDescent="0.3">
      <c r="A14" s="43"/>
      <c r="B14" s="95" t="s">
        <v>171</v>
      </c>
      <c r="C14" s="42">
        <f t="shared" si="0"/>
        <v>1</v>
      </c>
      <c r="D14" s="42">
        <f t="shared" si="1"/>
        <v>0</v>
      </c>
      <c r="E14" s="44">
        <f>IF(COUNTIF('Pairing list resultat'!$C$4:$J$5,B14)=1,HLOOKUP(B14,'Pairing list resultat'!$C$4:$J$5,2,FALSE),
(IF(COUNTIF('Pairing list resultat'!$C$6:$J$7,B14)=1,HLOOKUP(B14,'Pairing list resultat'!$C$6:$J$7,2,FALSE),
HLOOKUP(B14,'Pairing list resultat'!$C$8:$J$9,2,FALSE))))</f>
        <v>0</v>
      </c>
      <c r="F14" s="44">
        <f>IF(COUNTIF('Pairing list resultat'!$C$12:$J$13,B14)=1,HLOOKUP(B14,'Pairing list resultat'!$C$12:$J$13,2,FALSE),
(IF(COUNTIF('Pairing list resultat'!$C$14:$J$15,B14)=1,HLOOKUP(B14,'Pairing list resultat'!$C$14:$J$15,2,FALSE),
HLOOKUP(B14,'Pairing list resultat'!$C$16:$J$17,2,FALSE))))</f>
        <v>0</v>
      </c>
      <c r="G14" s="44">
        <f>IF(COUNTIF('Pairing list resultat'!$C$20:$J$21,B14)=1,HLOOKUP(B14,'Pairing list resultat'!$C$20:$J$21,2,FALSE),
(IF(COUNTIF('Pairing list resultat'!$C$22:$J$23,B14)=1,HLOOKUP(B14,'Pairing list resultat'!$C$22:$J$23,2,FALSE),
HLOOKUP(B14,'Pairing list resultat'!$C$24:$J$25,2,FALSE))))</f>
        <v>0</v>
      </c>
      <c r="H14" s="44">
        <f>IF(COUNTIF('Pairing list resultat'!$C$28:$J$29,B14)=1,HLOOKUP(B14,'Pairing list resultat'!$C$28:$J$29,2,FALSE),
(IF(COUNTIF('Pairing list resultat'!$C$30:$J$31,B14)=1,HLOOKUP(B14,'Pairing list resultat'!$C$30:$J$31,2,FALSE),
HLOOKUP(B14,'Pairing list resultat'!$C$32:$J$33,2,FALSE))))</f>
        <v>0</v>
      </c>
      <c r="I14" s="44">
        <f>IF(COUNTIF('Pairing list resultat'!$C$36:$J$37,B14)=1,HLOOKUP(B14,'Pairing list resultat'!$C$36:$J$37,2,FALSE),
(IF(COUNTIF('Pairing list resultat'!$C$38:$J$39,B14)=1,HLOOKUP(B14,'Pairing list resultat'!$C$38:$J$39,2,FALSE),
HLOOKUP(B14,'Pairing list resultat'!$C$40:$J$41,2,FALSE))))</f>
        <v>0</v>
      </c>
      <c r="J14" s="44">
        <f>IF(COUNTIF('Pairing list resultat'!$C$44:$J$45,B14)=1,HLOOKUP(B14,'Pairing list resultat'!$C$44:$J$45,2,FALSE),
(IF(COUNTIF('Pairing list resultat'!$C$46:$J$47,B14)=1,HLOOKUP(B14,'Pairing list resultat'!$C$46:$J$47,2,FALSE),
HLOOKUP(B14,'Pairing list resultat'!$C$48:$J$49,2,FALSE))))</f>
        <v>0</v>
      </c>
      <c r="K14" s="44">
        <f>IF(COUNTIF('Pairing list resultat'!$C$52:$J$53,B14)=1,HLOOKUP(B14,'Pairing list resultat'!$C$52:$J$53,2,FALSE),
(IF(COUNTIF('Pairing list resultat'!$C$54:$J$55,B14)=1,HLOOKUP(B14,'Pairing list resultat'!$C$54:$J$55,2,FALSE),
HLOOKUP(B14,'Pairing list resultat'!$C$56:$J$57,2,FALSE))))</f>
        <v>0</v>
      </c>
      <c r="L14" s="44">
        <f>IF(COUNTIF('Pairing list resultat'!$C$60:$J$61,B14)=1,HLOOKUP(B14,'Pairing list resultat'!$C$60:$J$61,2,FALSE),
(IF(COUNTIF('Pairing list resultat'!$C$62:$J$63,B14)=1,HLOOKUP(B14,'Pairing list resultat'!$C$62:$J$63,2,FALSE),
HLOOKUP(B14,'Pairing list resultat'!$C$64:$J$65,2,FALSE))))</f>
        <v>0</v>
      </c>
      <c r="M14" s="44">
        <f>IF(COUNTIF('Pairing list resultat'!$C$68:$J$69,B14)=1,HLOOKUP(B14,'Pairing list resultat'!$C$68:$J$69,2,FALSE),
(IF(COUNTIF('Pairing list resultat'!$C$70:$J$71,B14)=1,HLOOKUP(B14,'Pairing list resultat'!$C$70:$J$71,2,FALSE),
HLOOKUP(B14,'Pairing list resultat'!$C$72:$J$73,2,FALSE))))</f>
        <v>0</v>
      </c>
      <c r="N14" s="44">
        <f>IF(COUNTIF('Pairing list resultat'!$C$76:$J$77,B14)=1,HLOOKUP(B14,'Pairing list resultat'!$C$76:$J$77,2,FALSE),
(IF(COUNTIF('Pairing list resultat'!$C$78:$J$79,B14)=1,HLOOKUP(B14,'Pairing list resultat'!$C$78:$J$79,2,FALSE),
HLOOKUP(B14,'Pairing list resultat'!$C$80:$J$81,2,FALSE))))</f>
        <v>0</v>
      </c>
      <c r="O14" s="44">
        <f>IF(COUNTIF('Pairing list resultat'!$C$84:$J$85,B14)=1,HLOOKUP(B14,'Pairing list resultat'!$C$84:$J$85,2,FALSE),
(IF(COUNTIF('Pairing list resultat'!$C$86:$J$87,B14)=1,HLOOKUP(B14,'Pairing list resultat'!$C$86:$J$87,2,FALSE),
HLOOKUP(B14,'Pairing list resultat'!$C$88:$J$89,2,FALSE))))</f>
        <v>0</v>
      </c>
      <c r="P14" s="44">
        <f>IF(COUNTIF('Pairing list resultat'!$C$92:$J$93,B14)=1,HLOOKUP(B14,'Pairing list resultat'!$C$92:$J$93,2,FALSE),
(IF(COUNTIF('Pairing list resultat'!$C$94:$J$95,B14)=1,HLOOKUP(B14,'Pairing list resultat'!$C$94:$J$95,2,FALSE),
HLOOKUP(B14,'Pairing list resultat'!$C$96:$J$97,2,FALSE))))</f>
        <v>0</v>
      </c>
      <c r="Q14" s="44">
        <f>IF(COUNTIF('Pairing list resultat'!$C$100:$J$101,B14)=1,HLOOKUP(B14,'Pairing list resultat'!$C$100:$J$101,2,FALSE),
(IF(COUNTIF('Pairing list resultat'!$C$102:$J$103,B14)=1,HLOOKUP(B14,'Pairing list resultat'!$C$102:$J$103,2,FALSE),
HLOOKUP(B14,'Pairing list resultat'!$C$104:$J$105,2,FALSE))))</f>
        <v>0</v>
      </c>
      <c r="R14" s="44">
        <f>IF(COUNTIF('Pairing list resultat'!$C$108:$J$109,B14)=1,HLOOKUP(B14,'Pairing list resultat'!$C$108:$J$109,2,FALSE),
(IF(COUNTIF('Pairing list resultat'!$C$110:$J$111,B14)=1,HLOOKUP(B14,'Pairing list resultat'!$C$110:$J$111,2,FALSE),
HLOOKUP(B14,'Pairing list resultat'!$C$112:$J$113,2,FALSE))))</f>
        <v>0</v>
      </c>
      <c r="S14" s="44">
        <f>IF(COUNTIF('Pairing list resultat'!$C$116:$J$117,B14)=1,HLOOKUP(B14,'Pairing list resultat'!$C$116:$J$117,2,FALSE),
(IF(COUNTIF('Pairing list resultat'!$C$118:$J$119,B14)=1,HLOOKUP(B14,'Pairing list resultat'!$C$118:$J$119,2,FALSE),
HLOOKUP(B14,'Pairing list resultat'!$C$120:$J$121,2,FALSE))))</f>
        <v>0</v>
      </c>
      <c r="T14" s="44">
        <f>IF(COUNTIF('Pairing list resultat'!$C$124:$J$125,B14)=1,HLOOKUP(B14,'Pairing list resultat'!$C$124:$J$125,2,FALSE),
(IF(COUNTIF('Pairing list resultat'!$C$126:$J$127,B14)=1,HLOOKUP(B14,'Pairing list resultat'!$C$126:$J$127,2,FALSE),
HLOOKUP(B14,'Pairing list resultat'!$C$128:$J$129,2,FALSE))))</f>
        <v>0</v>
      </c>
      <c r="U14" s="44">
        <f>IF(COUNTIF('Pairing list resultat'!$C$132:$J$133,B14)=1,HLOOKUP(B14,'Pairing list resultat'!$C$132:$J$133,2,FALSE),
(IF(COUNTIF('Pairing list resultat'!$C$134:$J$135,B14)=1,HLOOKUP(B14,'Pairing list resultat'!$C$134:$J$135,2,FALSE),
HLOOKUP(B14,'Pairing list resultat'!$C$136:$J$137,2,FALSE))))</f>
        <v>0</v>
      </c>
      <c r="V14" s="44">
        <f>IF(COUNTIF('Pairing list resultat'!$C$140:$J$141,B14)=1,HLOOKUP(B14,'Pairing list resultat'!$C$140:$J$141,2,FALSE),
(IF(COUNTIF('Pairing list resultat'!$C$142:$J$143,B14)=1,HLOOKUP(B14,'Pairing list resultat'!$C$142:$J$143,2,FALSE),
HLOOKUP(B14,'Pairing list resultat'!$C$144:$J$145,2,FALSE))))</f>
        <v>0</v>
      </c>
      <c r="W14" s="44">
        <f>IF(COUNTIF('Pairing list resultat'!$C$148:$J$149,B14)=1,HLOOKUP(B14,'Pairing list resultat'!$C$148:$J$149,2,FALSE),
(IF(COUNTIF('Pairing list resultat'!$C$150:$J$151,B14)=1,HLOOKUP(B14,'Pairing list resultat'!$C$150:$J$151,2,FALSE),
HLOOKUP(B14,'Pairing list resultat'!$C$152:$J$153,2,FALSE))))</f>
        <v>0</v>
      </c>
      <c r="X14" s="44">
        <f>IF(COUNTIF('Pairing list resultat'!$C$156:$J$157,B14)=1,HLOOKUP(B14,'Pairing list resultat'!$C$156:$J$157,2,FALSE),
(IF(COUNTIF('Pairing list resultat'!$C$158:$J$159,B14)=1,HLOOKUP(B14,'Pairing list resultat'!$C$158:$J$159,2,FALSE),
HLOOKUP(B14,'Pairing list resultat'!$C$160:$J$161,2,FALSE))))</f>
        <v>0</v>
      </c>
      <c r="Y14" s="44">
        <f>IF(COUNTIF('Pairing list resultat'!$C$164:$J$165,B14)=1,HLOOKUP(B14,'Pairing list resultat'!$C$164:$J$165,2,FALSE),
(IF(COUNTIF('Pairing list resultat'!$C$166:$J$167,B14)=1,HLOOKUP(B14,'Pairing list resultat'!$C$166:$J$167,2,FALSE),
HLOOKUP(B14,'Pairing list resultat'!$C$168:$J$169,2,FALSE))))</f>
        <v>0</v>
      </c>
      <c r="Z14" s="44">
        <f>IF(COUNTIF('Pairing list resultat'!$C$172:$J$173,B14)=1,HLOOKUP(B14,'Pairing list resultat'!$C$172:$J$173,2,FALSE),
(IF(COUNTIF('Pairing list resultat'!$C$174:$J$175,B14)=1,HLOOKUP(B14,'Pairing list resultat'!$C$174:$J$175,2,FALSE),
HLOOKUP(B14,'Pairing list resultat'!$C$176:$J$177,2,FALSE))))</f>
        <v>0</v>
      </c>
      <c r="AA14" s="44">
        <f>IF(COUNTIF('Pairing list resultat'!$C$180:$J$181,B14)=1,HLOOKUP(B14,'Pairing list resultat'!$C$180:$J$181,2,FALSE),
(IF(COUNTIF('Pairing list resultat'!$C$182:$J$183,B14)=1,HLOOKUP(B14,'Pairing list resultat'!$C$182:$J$183,2,FALSE),
HLOOKUP(B14,'Pairing list resultat'!$C$184:$J$185,2,FALSE))))</f>
        <v>0</v>
      </c>
      <c r="AB14" s="44">
        <f>IF(COUNTIF('Pairing list resultat'!$C$188:$J$189,B14)=1,HLOOKUP(B14,'Pairing list resultat'!$C$188:$J$189,2,FALSE),
(IF(COUNTIF('Pairing list resultat'!$C$190:$J$191,B14)=1,HLOOKUP(B14,'Pairing list resultat'!$C$190:$J$191,2,FALSE),
HLOOKUP(B14,'Pairing list resultat'!$C$192:$J$193,2,FALSE))))</f>
        <v>0</v>
      </c>
      <c r="AC14" s="44">
        <f>IF(COUNTIF('Pairing list resultat'!$C$196:$J$197,B14)=1,HLOOKUP(B14,'Pairing list resultat'!$C$196:$J$197,2,FALSE),
(IF(COUNTIF('Pairing list resultat'!$C$198:$J$199,B14)=1,HLOOKUP(B14,'Pairing list resultat'!$C$198:$J$199,2,FALSE),
HLOOKUP(B14,'Pairing list resultat'!$C$200:$J$201,2,FALSE))))</f>
        <v>0</v>
      </c>
      <c r="AE14" s="15">
        <f t="shared" si="2"/>
        <v>0</v>
      </c>
      <c r="AF14" s="15">
        <f t="shared" si="3"/>
        <v>0</v>
      </c>
      <c r="AG14" s="15">
        <f t="shared" si="4"/>
        <v>0</v>
      </c>
      <c r="AH14" s="15">
        <f t="shared" si="5"/>
        <v>0</v>
      </c>
      <c r="AI14" s="15">
        <f t="shared" si="6"/>
        <v>0</v>
      </c>
      <c r="AJ14" s="15">
        <f t="shared" si="7"/>
        <v>0</v>
      </c>
      <c r="AK14" s="15">
        <f t="shared" si="8"/>
        <v>0</v>
      </c>
      <c r="AL14" s="15">
        <f t="shared" si="9"/>
        <v>0</v>
      </c>
    </row>
    <row r="15" spans="1:38" x14ac:dyDescent="0.3">
      <c r="A15" s="43"/>
      <c r="B15" s="95" t="s">
        <v>172</v>
      </c>
      <c r="C15" s="42">
        <f t="shared" si="0"/>
        <v>1</v>
      </c>
      <c r="D15" s="42">
        <f t="shared" si="1"/>
        <v>0</v>
      </c>
      <c r="E15" s="44">
        <f>IF(COUNTIF('Pairing list resultat'!$C$4:$J$5,B15)=1,HLOOKUP(B15,'Pairing list resultat'!$C$4:$J$5,2,FALSE),
(IF(COUNTIF('Pairing list resultat'!$C$6:$J$7,B15)=1,HLOOKUP(B15,'Pairing list resultat'!$C$6:$J$7,2,FALSE),
HLOOKUP(B15,'Pairing list resultat'!$C$8:$J$9,2,FALSE))))</f>
        <v>0</v>
      </c>
      <c r="F15" s="44">
        <f>IF(COUNTIF('Pairing list resultat'!$C$12:$J$13,B15)=1,HLOOKUP(B15,'Pairing list resultat'!$C$12:$J$13,2,FALSE),
(IF(COUNTIF('Pairing list resultat'!$C$14:$J$15,B15)=1,HLOOKUP(B15,'Pairing list resultat'!$C$14:$J$15,2,FALSE),
HLOOKUP(B15,'Pairing list resultat'!$C$16:$J$17,2,FALSE))))</f>
        <v>0</v>
      </c>
      <c r="G15" s="44">
        <f>IF(COUNTIF('Pairing list resultat'!$C$20:$J$21,B15)=1,HLOOKUP(B15,'Pairing list resultat'!$C$20:$J$21,2,FALSE),
(IF(COUNTIF('Pairing list resultat'!$C$22:$J$23,B15)=1,HLOOKUP(B15,'Pairing list resultat'!$C$22:$J$23,2,FALSE),
HLOOKUP(B15,'Pairing list resultat'!$C$24:$J$25,2,FALSE))))</f>
        <v>0</v>
      </c>
      <c r="H15" s="44">
        <f>IF(COUNTIF('Pairing list resultat'!$C$28:$J$29,B15)=1,HLOOKUP(B15,'Pairing list resultat'!$C$28:$J$29,2,FALSE),
(IF(COUNTIF('Pairing list resultat'!$C$30:$J$31,B15)=1,HLOOKUP(B15,'Pairing list resultat'!$C$30:$J$31,2,FALSE),
HLOOKUP(B15,'Pairing list resultat'!$C$32:$J$33,2,FALSE))))</f>
        <v>0</v>
      </c>
      <c r="I15" s="44">
        <f>IF(COUNTIF('Pairing list resultat'!$C$36:$J$37,B15)=1,HLOOKUP(B15,'Pairing list resultat'!$C$36:$J$37,2,FALSE),
(IF(COUNTIF('Pairing list resultat'!$C$38:$J$39,B15)=1,HLOOKUP(B15,'Pairing list resultat'!$C$38:$J$39,2,FALSE),
HLOOKUP(B15,'Pairing list resultat'!$C$40:$J$41,2,FALSE))))</f>
        <v>0</v>
      </c>
      <c r="J15" s="44">
        <f>IF(COUNTIF('Pairing list resultat'!$C$44:$J$45,B15)=1,HLOOKUP(B15,'Pairing list resultat'!$C$44:$J$45,2,FALSE),
(IF(COUNTIF('Pairing list resultat'!$C$46:$J$47,B15)=1,HLOOKUP(B15,'Pairing list resultat'!$C$46:$J$47,2,FALSE),
HLOOKUP(B15,'Pairing list resultat'!$C$48:$J$49,2,FALSE))))</f>
        <v>0</v>
      </c>
      <c r="K15" s="44">
        <f>IF(COUNTIF('Pairing list resultat'!$C$52:$J$53,B15)=1,HLOOKUP(B15,'Pairing list resultat'!$C$52:$J$53,2,FALSE),
(IF(COUNTIF('Pairing list resultat'!$C$54:$J$55,B15)=1,HLOOKUP(B15,'Pairing list resultat'!$C$54:$J$55,2,FALSE),
HLOOKUP(B15,'Pairing list resultat'!$C$56:$J$57,2,FALSE))))</f>
        <v>0</v>
      </c>
      <c r="L15" s="44">
        <f>IF(COUNTIF('Pairing list resultat'!$C$60:$J$61,B15)=1,HLOOKUP(B15,'Pairing list resultat'!$C$60:$J$61,2,FALSE),
(IF(COUNTIF('Pairing list resultat'!$C$62:$J$63,B15)=1,HLOOKUP(B15,'Pairing list resultat'!$C$62:$J$63,2,FALSE),
HLOOKUP(B15,'Pairing list resultat'!$C$64:$J$65,2,FALSE))))</f>
        <v>0</v>
      </c>
      <c r="M15" s="44">
        <f>IF(COUNTIF('Pairing list resultat'!$C$68:$J$69,B15)=1,HLOOKUP(B15,'Pairing list resultat'!$C$68:$J$69,2,FALSE),
(IF(COUNTIF('Pairing list resultat'!$C$70:$J$71,B15)=1,HLOOKUP(B15,'Pairing list resultat'!$C$70:$J$71,2,FALSE),
HLOOKUP(B15,'Pairing list resultat'!$C$72:$J$73,2,FALSE))))</f>
        <v>0</v>
      </c>
      <c r="N15" s="44">
        <f>IF(COUNTIF('Pairing list resultat'!$C$76:$J$77,B15)=1,HLOOKUP(B15,'Pairing list resultat'!$C$76:$J$77,2,FALSE),
(IF(COUNTIF('Pairing list resultat'!$C$78:$J$79,B15)=1,HLOOKUP(B15,'Pairing list resultat'!$C$78:$J$79,2,FALSE),
HLOOKUP(B15,'Pairing list resultat'!$C$80:$J$81,2,FALSE))))</f>
        <v>0</v>
      </c>
      <c r="O15" s="44">
        <f>IF(COUNTIF('Pairing list resultat'!$C$84:$J$85,B15)=1,HLOOKUP(B15,'Pairing list resultat'!$C$84:$J$85,2,FALSE),
(IF(COUNTIF('Pairing list resultat'!$C$86:$J$87,B15)=1,HLOOKUP(B15,'Pairing list resultat'!$C$86:$J$87,2,FALSE),
HLOOKUP(B15,'Pairing list resultat'!$C$88:$J$89,2,FALSE))))</f>
        <v>0</v>
      </c>
      <c r="P15" s="44">
        <f>IF(COUNTIF('Pairing list resultat'!$C$92:$J$93,B15)=1,HLOOKUP(B15,'Pairing list resultat'!$C$92:$J$93,2,FALSE),
(IF(COUNTIF('Pairing list resultat'!$C$94:$J$95,B15)=1,HLOOKUP(B15,'Pairing list resultat'!$C$94:$J$95,2,FALSE),
HLOOKUP(B15,'Pairing list resultat'!$C$96:$J$97,2,FALSE))))</f>
        <v>0</v>
      </c>
      <c r="Q15" s="44">
        <f>IF(COUNTIF('Pairing list resultat'!$C$100:$J$101,B15)=1,HLOOKUP(B15,'Pairing list resultat'!$C$100:$J$101,2,FALSE),
(IF(COUNTIF('Pairing list resultat'!$C$102:$J$103,B15)=1,HLOOKUP(B15,'Pairing list resultat'!$C$102:$J$103,2,FALSE),
HLOOKUP(B15,'Pairing list resultat'!$C$104:$J$105,2,FALSE))))</f>
        <v>0</v>
      </c>
      <c r="R15" s="44">
        <f>IF(COUNTIF('Pairing list resultat'!$C$108:$J$109,B15)=1,HLOOKUP(B15,'Pairing list resultat'!$C$108:$J$109,2,FALSE),
(IF(COUNTIF('Pairing list resultat'!$C$110:$J$111,B15)=1,HLOOKUP(B15,'Pairing list resultat'!$C$110:$J$111,2,FALSE),
HLOOKUP(B15,'Pairing list resultat'!$C$112:$J$113,2,FALSE))))</f>
        <v>0</v>
      </c>
      <c r="S15" s="44">
        <f>IF(COUNTIF('Pairing list resultat'!$C$116:$J$117,B15)=1,HLOOKUP(B15,'Pairing list resultat'!$C$116:$J$117,2,FALSE),
(IF(COUNTIF('Pairing list resultat'!$C$118:$J$119,B15)=1,HLOOKUP(B15,'Pairing list resultat'!$C$118:$J$119,2,FALSE),
HLOOKUP(B15,'Pairing list resultat'!$C$120:$J$121,2,FALSE))))</f>
        <v>0</v>
      </c>
      <c r="T15" s="44">
        <f>IF(COUNTIF('Pairing list resultat'!$C$124:$J$125,B15)=1,HLOOKUP(B15,'Pairing list resultat'!$C$124:$J$125,2,FALSE),
(IF(COUNTIF('Pairing list resultat'!$C$126:$J$127,B15)=1,HLOOKUP(B15,'Pairing list resultat'!$C$126:$J$127,2,FALSE),
HLOOKUP(B15,'Pairing list resultat'!$C$128:$J$129,2,FALSE))))</f>
        <v>0</v>
      </c>
      <c r="U15" s="44">
        <f>IF(COUNTIF('Pairing list resultat'!$C$132:$J$133,B15)=1,HLOOKUP(B15,'Pairing list resultat'!$C$132:$J$133,2,FALSE),
(IF(COUNTIF('Pairing list resultat'!$C$134:$J$135,B15)=1,HLOOKUP(B15,'Pairing list resultat'!$C$134:$J$135,2,FALSE),
HLOOKUP(B15,'Pairing list resultat'!$C$136:$J$137,2,FALSE))))</f>
        <v>0</v>
      </c>
      <c r="V15" s="44">
        <f>IF(COUNTIF('Pairing list resultat'!$C$140:$J$141,B15)=1,HLOOKUP(B15,'Pairing list resultat'!$C$140:$J$141,2,FALSE),
(IF(COUNTIF('Pairing list resultat'!$C$142:$J$143,B15)=1,HLOOKUP(B15,'Pairing list resultat'!$C$142:$J$143,2,FALSE),
HLOOKUP(B15,'Pairing list resultat'!$C$144:$J$145,2,FALSE))))</f>
        <v>0</v>
      </c>
      <c r="W15" s="44">
        <f>IF(COUNTIF('Pairing list resultat'!$C$148:$J$149,B15)=1,HLOOKUP(B15,'Pairing list resultat'!$C$148:$J$149,2,FALSE),
(IF(COUNTIF('Pairing list resultat'!$C$150:$J$151,B15)=1,HLOOKUP(B15,'Pairing list resultat'!$C$150:$J$151,2,FALSE),
HLOOKUP(B15,'Pairing list resultat'!$C$152:$J$153,2,FALSE))))</f>
        <v>0</v>
      </c>
      <c r="X15" s="44">
        <f>IF(COUNTIF('Pairing list resultat'!$C$156:$J$157,B15)=1,HLOOKUP(B15,'Pairing list resultat'!$C$156:$J$157,2,FALSE),
(IF(COUNTIF('Pairing list resultat'!$C$158:$J$159,B15)=1,HLOOKUP(B15,'Pairing list resultat'!$C$158:$J$159,2,FALSE),
HLOOKUP(B15,'Pairing list resultat'!$C$160:$J$161,2,FALSE))))</f>
        <v>0</v>
      </c>
      <c r="Y15" s="44">
        <f>IF(COUNTIF('Pairing list resultat'!$C$164:$J$165,B15)=1,HLOOKUP(B15,'Pairing list resultat'!$C$164:$J$165,2,FALSE),
(IF(COUNTIF('Pairing list resultat'!$C$166:$J$167,B15)=1,HLOOKUP(B15,'Pairing list resultat'!$C$166:$J$167,2,FALSE),
HLOOKUP(B15,'Pairing list resultat'!$C$168:$J$169,2,FALSE))))</f>
        <v>0</v>
      </c>
      <c r="Z15" s="44">
        <f>IF(COUNTIF('Pairing list resultat'!$C$172:$J$173,B15)=1,HLOOKUP(B15,'Pairing list resultat'!$C$172:$J$173,2,FALSE),
(IF(COUNTIF('Pairing list resultat'!$C$174:$J$175,B15)=1,HLOOKUP(B15,'Pairing list resultat'!$C$174:$J$175,2,FALSE),
HLOOKUP(B15,'Pairing list resultat'!$C$176:$J$177,2,FALSE))))</f>
        <v>0</v>
      </c>
      <c r="AA15" s="44">
        <f>IF(COUNTIF('Pairing list resultat'!$C$180:$J$181,B15)=1,HLOOKUP(B15,'Pairing list resultat'!$C$180:$J$181,2,FALSE),
(IF(COUNTIF('Pairing list resultat'!$C$182:$J$183,B15)=1,HLOOKUP(B15,'Pairing list resultat'!$C$182:$J$183,2,FALSE),
HLOOKUP(B15,'Pairing list resultat'!$C$184:$J$185,2,FALSE))))</f>
        <v>0</v>
      </c>
      <c r="AB15" s="44">
        <f>IF(COUNTIF('Pairing list resultat'!$C$188:$J$189,B15)=1,HLOOKUP(B15,'Pairing list resultat'!$C$188:$J$189,2,FALSE),
(IF(COUNTIF('Pairing list resultat'!$C$190:$J$191,B15)=1,HLOOKUP(B15,'Pairing list resultat'!$C$190:$J$191,2,FALSE),
HLOOKUP(B15,'Pairing list resultat'!$C$192:$J$193,2,FALSE))))</f>
        <v>0</v>
      </c>
      <c r="AC15" s="44">
        <f>IF(COUNTIF('Pairing list resultat'!$C$196:$J$197,B15)=1,HLOOKUP(B15,'Pairing list resultat'!$C$196:$J$197,2,FALSE),
(IF(COUNTIF('Pairing list resultat'!$C$198:$J$199,B15)=1,HLOOKUP(B15,'Pairing list resultat'!$C$198:$J$199,2,FALSE),
HLOOKUP(B15,'Pairing list resultat'!$C$200:$J$201,2,FALSE))))</f>
        <v>0</v>
      </c>
      <c r="AE15" s="15">
        <f t="shared" si="2"/>
        <v>0</v>
      </c>
      <c r="AF15" s="15">
        <f t="shared" si="3"/>
        <v>0</v>
      </c>
      <c r="AG15" s="15">
        <f t="shared" si="4"/>
        <v>0</v>
      </c>
      <c r="AH15" s="15">
        <f t="shared" si="5"/>
        <v>0</v>
      </c>
      <c r="AI15" s="15">
        <f t="shared" si="6"/>
        <v>0</v>
      </c>
      <c r="AJ15" s="15">
        <f t="shared" si="7"/>
        <v>0</v>
      </c>
      <c r="AK15" s="15">
        <f t="shared" si="8"/>
        <v>0</v>
      </c>
      <c r="AL15" s="15">
        <f t="shared" si="9"/>
        <v>0</v>
      </c>
    </row>
    <row r="16" spans="1:38" x14ac:dyDescent="0.3">
      <c r="A16" s="43"/>
      <c r="B16" s="95" t="s">
        <v>173</v>
      </c>
      <c r="C16" s="42">
        <f t="shared" si="0"/>
        <v>1</v>
      </c>
      <c r="D16" s="42">
        <f t="shared" si="1"/>
        <v>0</v>
      </c>
      <c r="E16" s="44">
        <f>IF(COUNTIF('Pairing list resultat'!$C$4:$J$5,B16)=1,HLOOKUP(B16,'Pairing list resultat'!$C$4:$J$5,2,FALSE),
(IF(COUNTIF('Pairing list resultat'!$C$6:$J$7,B16)=1,HLOOKUP(B16,'Pairing list resultat'!$C$6:$J$7,2,FALSE),
HLOOKUP(B16,'Pairing list resultat'!$C$8:$J$9,2,FALSE))))</f>
        <v>0</v>
      </c>
      <c r="F16" s="44">
        <f>IF(COUNTIF('Pairing list resultat'!$C$12:$J$13,B16)=1,HLOOKUP(B16,'Pairing list resultat'!$C$12:$J$13,2,FALSE),
(IF(COUNTIF('Pairing list resultat'!$C$14:$J$15,B16)=1,HLOOKUP(B16,'Pairing list resultat'!$C$14:$J$15,2,FALSE),
HLOOKUP(B16,'Pairing list resultat'!$C$16:$J$17,2,FALSE))))</f>
        <v>0</v>
      </c>
      <c r="G16" s="44">
        <f>IF(COUNTIF('Pairing list resultat'!$C$20:$J$21,B16)=1,HLOOKUP(B16,'Pairing list resultat'!$C$20:$J$21,2,FALSE),
(IF(COUNTIF('Pairing list resultat'!$C$22:$J$23,B16)=1,HLOOKUP(B16,'Pairing list resultat'!$C$22:$J$23,2,FALSE),
HLOOKUP(B16,'Pairing list resultat'!$C$24:$J$25,2,FALSE))))</f>
        <v>0</v>
      </c>
      <c r="H16" s="44">
        <f>IF(COUNTIF('Pairing list resultat'!$C$28:$J$29,B16)=1,HLOOKUP(B16,'Pairing list resultat'!$C$28:$J$29,2,FALSE),
(IF(COUNTIF('Pairing list resultat'!$C$30:$J$31,B16)=1,HLOOKUP(B16,'Pairing list resultat'!$C$30:$J$31,2,FALSE),
HLOOKUP(B16,'Pairing list resultat'!$C$32:$J$33,2,FALSE))))</f>
        <v>0</v>
      </c>
      <c r="I16" s="44">
        <f>IF(COUNTIF('Pairing list resultat'!$C$36:$J$37,B16)=1,HLOOKUP(B16,'Pairing list resultat'!$C$36:$J$37,2,FALSE),
(IF(COUNTIF('Pairing list resultat'!$C$38:$J$39,B16)=1,HLOOKUP(B16,'Pairing list resultat'!$C$38:$J$39,2,FALSE),
HLOOKUP(B16,'Pairing list resultat'!$C$40:$J$41,2,FALSE))))</f>
        <v>0</v>
      </c>
      <c r="J16" s="44">
        <f>IF(COUNTIF('Pairing list resultat'!$C$44:$J$45,B16)=1,HLOOKUP(B16,'Pairing list resultat'!$C$44:$J$45,2,FALSE),
(IF(COUNTIF('Pairing list resultat'!$C$46:$J$47,B16)=1,HLOOKUP(B16,'Pairing list resultat'!$C$46:$J$47,2,FALSE),
HLOOKUP(B16,'Pairing list resultat'!$C$48:$J$49,2,FALSE))))</f>
        <v>0</v>
      </c>
      <c r="K16" s="44">
        <f>IF(COUNTIF('Pairing list resultat'!$C$52:$J$53,B16)=1,HLOOKUP(B16,'Pairing list resultat'!$C$52:$J$53,2,FALSE),
(IF(COUNTIF('Pairing list resultat'!$C$54:$J$55,B16)=1,HLOOKUP(B16,'Pairing list resultat'!$C$54:$J$55,2,FALSE),
HLOOKUP(B16,'Pairing list resultat'!$C$56:$J$57,2,FALSE))))</f>
        <v>0</v>
      </c>
      <c r="L16" s="44">
        <f>IF(COUNTIF('Pairing list resultat'!$C$60:$J$61,B16)=1,HLOOKUP(B16,'Pairing list resultat'!$C$60:$J$61,2,FALSE),
(IF(COUNTIF('Pairing list resultat'!$C$62:$J$63,B16)=1,HLOOKUP(B16,'Pairing list resultat'!$C$62:$J$63,2,FALSE),
HLOOKUP(B16,'Pairing list resultat'!$C$64:$J$65,2,FALSE))))</f>
        <v>0</v>
      </c>
      <c r="M16" s="44">
        <f>IF(COUNTIF('Pairing list resultat'!$C$68:$J$69,B16)=1,HLOOKUP(B16,'Pairing list resultat'!$C$68:$J$69,2,FALSE),
(IF(COUNTIF('Pairing list resultat'!$C$70:$J$71,B16)=1,HLOOKUP(B16,'Pairing list resultat'!$C$70:$J$71,2,FALSE),
HLOOKUP(B16,'Pairing list resultat'!$C$72:$J$73,2,FALSE))))</f>
        <v>0</v>
      </c>
      <c r="N16" s="44">
        <f>IF(COUNTIF('Pairing list resultat'!$C$76:$J$77,B16)=1,HLOOKUP(B16,'Pairing list resultat'!$C$76:$J$77,2,FALSE),
(IF(COUNTIF('Pairing list resultat'!$C$78:$J$79,B16)=1,HLOOKUP(B16,'Pairing list resultat'!$C$78:$J$79,2,FALSE),
HLOOKUP(B16,'Pairing list resultat'!$C$80:$J$81,2,FALSE))))</f>
        <v>0</v>
      </c>
      <c r="O16" s="44">
        <f>IF(COUNTIF('Pairing list resultat'!$C$84:$J$85,B16)=1,HLOOKUP(B16,'Pairing list resultat'!$C$84:$J$85,2,FALSE),
(IF(COUNTIF('Pairing list resultat'!$C$86:$J$87,B16)=1,HLOOKUP(B16,'Pairing list resultat'!$C$86:$J$87,2,FALSE),
HLOOKUP(B16,'Pairing list resultat'!$C$88:$J$89,2,FALSE))))</f>
        <v>0</v>
      </c>
      <c r="P16" s="44">
        <f>IF(COUNTIF('Pairing list resultat'!$C$92:$J$93,B16)=1,HLOOKUP(B16,'Pairing list resultat'!$C$92:$J$93,2,FALSE),
(IF(COUNTIF('Pairing list resultat'!$C$94:$J$95,B16)=1,HLOOKUP(B16,'Pairing list resultat'!$C$94:$J$95,2,FALSE),
HLOOKUP(B16,'Pairing list resultat'!$C$96:$J$97,2,FALSE))))</f>
        <v>0</v>
      </c>
      <c r="Q16" s="44">
        <f>IF(COUNTIF('Pairing list resultat'!$C$100:$J$101,B16)=1,HLOOKUP(B16,'Pairing list resultat'!$C$100:$J$101,2,FALSE),
(IF(COUNTIF('Pairing list resultat'!$C$102:$J$103,B16)=1,HLOOKUP(B16,'Pairing list resultat'!$C$102:$J$103,2,FALSE),
HLOOKUP(B16,'Pairing list resultat'!$C$104:$J$105,2,FALSE))))</f>
        <v>0</v>
      </c>
      <c r="R16" s="44">
        <f>IF(COUNTIF('Pairing list resultat'!$C$108:$J$109,B16)=1,HLOOKUP(B16,'Pairing list resultat'!$C$108:$J$109,2,FALSE),
(IF(COUNTIF('Pairing list resultat'!$C$110:$J$111,B16)=1,HLOOKUP(B16,'Pairing list resultat'!$C$110:$J$111,2,FALSE),
HLOOKUP(B16,'Pairing list resultat'!$C$112:$J$113,2,FALSE))))</f>
        <v>0</v>
      </c>
      <c r="S16" s="44">
        <f>IF(COUNTIF('Pairing list resultat'!$C$116:$J$117,B16)=1,HLOOKUP(B16,'Pairing list resultat'!$C$116:$J$117,2,FALSE),
(IF(COUNTIF('Pairing list resultat'!$C$118:$J$119,B16)=1,HLOOKUP(B16,'Pairing list resultat'!$C$118:$J$119,2,FALSE),
HLOOKUP(B16,'Pairing list resultat'!$C$120:$J$121,2,FALSE))))</f>
        <v>0</v>
      </c>
      <c r="T16" s="44">
        <f>IF(COUNTIF('Pairing list resultat'!$C$124:$J$125,B16)=1,HLOOKUP(B16,'Pairing list resultat'!$C$124:$J$125,2,FALSE),
(IF(COUNTIF('Pairing list resultat'!$C$126:$J$127,B16)=1,HLOOKUP(B16,'Pairing list resultat'!$C$126:$J$127,2,FALSE),
HLOOKUP(B16,'Pairing list resultat'!$C$128:$J$129,2,FALSE))))</f>
        <v>0</v>
      </c>
      <c r="U16" s="44">
        <f>IF(COUNTIF('Pairing list resultat'!$C$132:$J$133,B16)=1,HLOOKUP(B16,'Pairing list resultat'!$C$132:$J$133,2,FALSE),
(IF(COUNTIF('Pairing list resultat'!$C$134:$J$135,B16)=1,HLOOKUP(B16,'Pairing list resultat'!$C$134:$J$135,2,FALSE),
HLOOKUP(B16,'Pairing list resultat'!$C$136:$J$137,2,FALSE))))</f>
        <v>0</v>
      </c>
      <c r="V16" s="44">
        <f>IF(COUNTIF('Pairing list resultat'!$C$140:$J$141,B16)=1,HLOOKUP(B16,'Pairing list resultat'!$C$140:$J$141,2,FALSE),
(IF(COUNTIF('Pairing list resultat'!$C$142:$J$143,B16)=1,HLOOKUP(B16,'Pairing list resultat'!$C$142:$J$143,2,FALSE),
HLOOKUP(B16,'Pairing list resultat'!$C$144:$J$145,2,FALSE))))</f>
        <v>0</v>
      </c>
      <c r="W16" s="44">
        <f>IF(COUNTIF('Pairing list resultat'!$C$148:$J$149,B16)=1,HLOOKUP(B16,'Pairing list resultat'!$C$148:$J$149,2,FALSE),
(IF(COUNTIF('Pairing list resultat'!$C$150:$J$151,B16)=1,HLOOKUP(B16,'Pairing list resultat'!$C$150:$J$151,2,FALSE),
HLOOKUP(B16,'Pairing list resultat'!$C$152:$J$153,2,FALSE))))</f>
        <v>0</v>
      </c>
      <c r="X16" s="44">
        <f>IF(COUNTIF('Pairing list resultat'!$C$156:$J$157,B16)=1,HLOOKUP(B16,'Pairing list resultat'!$C$156:$J$157,2,FALSE),
(IF(COUNTIF('Pairing list resultat'!$C$158:$J$159,B16)=1,HLOOKUP(B16,'Pairing list resultat'!$C$158:$J$159,2,FALSE),
HLOOKUP(B16,'Pairing list resultat'!$C$160:$J$161,2,FALSE))))</f>
        <v>0</v>
      </c>
      <c r="Y16" s="44">
        <f>IF(COUNTIF('Pairing list resultat'!$C$164:$J$165,B16)=1,HLOOKUP(B16,'Pairing list resultat'!$C$164:$J$165,2,FALSE),
(IF(COUNTIF('Pairing list resultat'!$C$166:$J$167,B16)=1,HLOOKUP(B16,'Pairing list resultat'!$C$166:$J$167,2,FALSE),
HLOOKUP(B16,'Pairing list resultat'!$C$168:$J$169,2,FALSE))))</f>
        <v>0</v>
      </c>
      <c r="Z16" s="44">
        <f>IF(COUNTIF('Pairing list resultat'!$C$172:$J$173,B16)=1,HLOOKUP(B16,'Pairing list resultat'!$C$172:$J$173,2,FALSE),
(IF(COUNTIF('Pairing list resultat'!$C$174:$J$175,B16)=1,HLOOKUP(B16,'Pairing list resultat'!$C$174:$J$175,2,FALSE),
HLOOKUP(B16,'Pairing list resultat'!$C$176:$J$177,2,FALSE))))</f>
        <v>0</v>
      </c>
      <c r="AA16" s="44">
        <f>IF(COUNTIF('Pairing list resultat'!$C$180:$J$181,B16)=1,HLOOKUP(B16,'Pairing list resultat'!$C$180:$J$181,2,FALSE),
(IF(COUNTIF('Pairing list resultat'!$C$182:$J$183,B16)=1,HLOOKUP(B16,'Pairing list resultat'!$C$182:$J$183,2,FALSE),
HLOOKUP(B16,'Pairing list resultat'!$C$184:$J$185,2,FALSE))))</f>
        <v>0</v>
      </c>
      <c r="AB16" s="44">
        <f>IF(COUNTIF('Pairing list resultat'!$C$188:$J$189,B16)=1,HLOOKUP(B16,'Pairing list resultat'!$C$188:$J$189,2,FALSE),
(IF(COUNTIF('Pairing list resultat'!$C$190:$J$191,B16)=1,HLOOKUP(B16,'Pairing list resultat'!$C$190:$J$191,2,FALSE),
HLOOKUP(B16,'Pairing list resultat'!$C$192:$J$193,2,FALSE))))</f>
        <v>0</v>
      </c>
      <c r="AC16" s="44">
        <f>IF(COUNTIF('Pairing list resultat'!$C$196:$J$197,B16)=1,HLOOKUP(B16,'Pairing list resultat'!$C$196:$J$197,2,FALSE),
(IF(COUNTIF('Pairing list resultat'!$C$198:$J$199,B16)=1,HLOOKUP(B16,'Pairing list resultat'!$C$198:$J$199,2,FALSE),
HLOOKUP(B16,'Pairing list resultat'!$C$200:$J$201,2,FALSE))))</f>
        <v>0</v>
      </c>
      <c r="AE16" s="15">
        <f t="shared" si="2"/>
        <v>0</v>
      </c>
      <c r="AF16" s="15">
        <f t="shared" si="3"/>
        <v>0</v>
      </c>
      <c r="AG16" s="15">
        <f t="shared" si="4"/>
        <v>0</v>
      </c>
      <c r="AH16" s="15">
        <f t="shared" si="5"/>
        <v>0</v>
      </c>
      <c r="AI16" s="15">
        <f t="shared" si="6"/>
        <v>0</v>
      </c>
      <c r="AJ16" s="15">
        <f t="shared" si="7"/>
        <v>0</v>
      </c>
      <c r="AK16" s="15">
        <f t="shared" si="8"/>
        <v>0</v>
      </c>
      <c r="AL16" s="15">
        <f t="shared" si="9"/>
        <v>0</v>
      </c>
    </row>
    <row r="17" spans="1:38" x14ac:dyDescent="0.3">
      <c r="A17" s="43"/>
      <c r="B17" s="95" t="s">
        <v>174</v>
      </c>
      <c r="C17" s="42">
        <f t="shared" si="0"/>
        <v>1</v>
      </c>
      <c r="D17" s="42">
        <f t="shared" si="1"/>
        <v>0</v>
      </c>
      <c r="E17" s="44">
        <f>IF(COUNTIF('Pairing list resultat'!$C$4:$J$5,B17)=1,HLOOKUP(B17,'Pairing list resultat'!$C$4:$J$5,2,FALSE),
(IF(COUNTIF('Pairing list resultat'!$C$6:$J$7,B17)=1,HLOOKUP(B17,'Pairing list resultat'!$C$6:$J$7,2,FALSE),
HLOOKUP(B17,'Pairing list resultat'!$C$8:$J$9,2,FALSE))))</f>
        <v>0</v>
      </c>
      <c r="F17" s="44">
        <f>IF(COUNTIF('Pairing list resultat'!$C$12:$J$13,B17)=1,HLOOKUP(B17,'Pairing list resultat'!$C$12:$J$13,2,FALSE),
(IF(COUNTIF('Pairing list resultat'!$C$14:$J$15,B17)=1,HLOOKUP(B17,'Pairing list resultat'!$C$14:$J$15,2,FALSE),
HLOOKUP(B17,'Pairing list resultat'!$C$16:$J$17,2,FALSE))))</f>
        <v>0</v>
      </c>
      <c r="G17" s="44">
        <f>IF(COUNTIF('Pairing list resultat'!$C$20:$J$21,B17)=1,HLOOKUP(B17,'Pairing list resultat'!$C$20:$J$21,2,FALSE),
(IF(COUNTIF('Pairing list resultat'!$C$22:$J$23,B17)=1,HLOOKUP(B17,'Pairing list resultat'!$C$22:$J$23,2,FALSE),
HLOOKUP(B17,'Pairing list resultat'!$C$24:$J$25,2,FALSE))))</f>
        <v>0</v>
      </c>
      <c r="H17" s="44">
        <f>IF(COUNTIF('Pairing list resultat'!$C$28:$J$29,B17)=1,HLOOKUP(B17,'Pairing list resultat'!$C$28:$J$29,2,FALSE),
(IF(COUNTIF('Pairing list resultat'!$C$30:$J$31,B17)=1,HLOOKUP(B17,'Pairing list resultat'!$C$30:$J$31,2,FALSE),
HLOOKUP(B17,'Pairing list resultat'!$C$32:$J$33,2,FALSE))))</f>
        <v>0</v>
      </c>
      <c r="I17" s="44">
        <f>IF(COUNTIF('Pairing list resultat'!$C$36:$J$37,B17)=1,HLOOKUP(B17,'Pairing list resultat'!$C$36:$J$37,2,FALSE),
(IF(COUNTIF('Pairing list resultat'!$C$38:$J$39,B17)=1,HLOOKUP(B17,'Pairing list resultat'!$C$38:$J$39,2,FALSE),
HLOOKUP(B17,'Pairing list resultat'!$C$40:$J$41,2,FALSE))))</f>
        <v>0</v>
      </c>
      <c r="J17" s="44">
        <f>IF(COUNTIF('Pairing list resultat'!$C$44:$J$45,B17)=1,HLOOKUP(B17,'Pairing list resultat'!$C$44:$J$45,2,FALSE),
(IF(COUNTIF('Pairing list resultat'!$C$46:$J$47,B17)=1,HLOOKUP(B17,'Pairing list resultat'!$C$46:$J$47,2,FALSE),
HLOOKUP(B17,'Pairing list resultat'!$C$48:$J$49,2,FALSE))))</f>
        <v>0</v>
      </c>
      <c r="K17" s="44">
        <f>IF(COUNTIF('Pairing list resultat'!$C$52:$J$53,B17)=1,HLOOKUP(B17,'Pairing list resultat'!$C$52:$J$53,2,FALSE),
(IF(COUNTIF('Pairing list resultat'!$C$54:$J$55,B17)=1,HLOOKUP(B17,'Pairing list resultat'!$C$54:$J$55,2,FALSE),
HLOOKUP(B17,'Pairing list resultat'!$C$56:$J$57,2,FALSE))))</f>
        <v>0</v>
      </c>
      <c r="L17" s="44">
        <f>IF(COUNTIF('Pairing list resultat'!$C$60:$J$61,B17)=1,HLOOKUP(B17,'Pairing list resultat'!$C$60:$J$61,2,FALSE),
(IF(COUNTIF('Pairing list resultat'!$C$62:$J$63,B17)=1,HLOOKUP(B17,'Pairing list resultat'!$C$62:$J$63,2,FALSE),
HLOOKUP(B17,'Pairing list resultat'!$C$64:$J$65,2,FALSE))))</f>
        <v>0</v>
      </c>
      <c r="M17" s="44">
        <f>IF(COUNTIF('Pairing list resultat'!$C$68:$J$69,B17)=1,HLOOKUP(B17,'Pairing list resultat'!$C$68:$J$69,2,FALSE),
(IF(COUNTIF('Pairing list resultat'!$C$70:$J$71,B17)=1,HLOOKUP(B17,'Pairing list resultat'!$C$70:$J$71,2,FALSE),
HLOOKUP(B17,'Pairing list resultat'!$C$72:$J$73,2,FALSE))))</f>
        <v>0</v>
      </c>
      <c r="N17" s="44">
        <f>IF(COUNTIF('Pairing list resultat'!$C$76:$J$77,B17)=1,HLOOKUP(B17,'Pairing list resultat'!$C$76:$J$77,2,FALSE),
(IF(COUNTIF('Pairing list resultat'!$C$78:$J$79,B17)=1,HLOOKUP(B17,'Pairing list resultat'!$C$78:$J$79,2,FALSE),
HLOOKUP(B17,'Pairing list resultat'!$C$80:$J$81,2,FALSE))))</f>
        <v>0</v>
      </c>
      <c r="O17" s="44">
        <f>IF(COUNTIF('Pairing list resultat'!$C$84:$J$85,B17)=1,HLOOKUP(B17,'Pairing list resultat'!$C$84:$J$85,2,FALSE),
(IF(COUNTIF('Pairing list resultat'!$C$86:$J$87,B17)=1,HLOOKUP(B17,'Pairing list resultat'!$C$86:$J$87,2,FALSE),
HLOOKUP(B17,'Pairing list resultat'!$C$88:$J$89,2,FALSE))))</f>
        <v>0</v>
      </c>
      <c r="P17" s="44">
        <f>IF(COUNTIF('Pairing list resultat'!$C$92:$J$93,B17)=1,HLOOKUP(B17,'Pairing list resultat'!$C$92:$J$93,2,FALSE),
(IF(COUNTIF('Pairing list resultat'!$C$94:$J$95,B17)=1,HLOOKUP(B17,'Pairing list resultat'!$C$94:$J$95,2,FALSE),
HLOOKUP(B17,'Pairing list resultat'!$C$96:$J$97,2,FALSE))))</f>
        <v>0</v>
      </c>
      <c r="Q17" s="44">
        <f>IF(COUNTIF('Pairing list resultat'!$C$100:$J$101,B17)=1,HLOOKUP(B17,'Pairing list resultat'!$C$100:$J$101,2,FALSE),
(IF(COUNTIF('Pairing list resultat'!$C$102:$J$103,B17)=1,HLOOKUP(B17,'Pairing list resultat'!$C$102:$J$103,2,FALSE),
HLOOKUP(B17,'Pairing list resultat'!$C$104:$J$105,2,FALSE))))</f>
        <v>0</v>
      </c>
      <c r="R17" s="44">
        <f>IF(COUNTIF('Pairing list resultat'!$C$108:$J$109,B17)=1,HLOOKUP(B17,'Pairing list resultat'!$C$108:$J$109,2,FALSE),
(IF(COUNTIF('Pairing list resultat'!$C$110:$J$111,B17)=1,HLOOKUP(B17,'Pairing list resultat'!$C$110:$J$111,2,FALSE),
HLOOKUP(B17,'Pairing list resultat'!$C$112:$J$113,2,FALSE))))</f>
        <v>0</v>
      </c>
      <c r="S17" s="44">
        <f>IF(COUNTIF('Pairing list resultat'!$C$116:$J$117,B17)=1,HLOOKUP(B17,'Pairing list resultat'!$C$116:$J$117,2,FALSE),
(IF(COUNTIF('Pairing list resultat'!$C$118:$J$119,B17)=1,HLOOKUP(B17,'Pairing list resultat'!$C$118:$J$119,2,FALSE),
HLOOKUP(B17,'Pairing list resultat'!$C$120:$J$121,2,FALSE))))</f>
        <v>0</v>
      </c>
      <c r="T17" s="44">
        <f>IF(COUNTIF('Pairing list resultat'!$C$124:$J$125,B17)=1,HLOOKUP(B17,'Pairing list resultat'!$C$124:$J$125,2,FALSE),
(IF(COUNTIF('Pairing list resultat'!$C$126:$J$127,B17)=1,HLOOKUP(B17,'Pairing list resultat'!$C$126:$J$127,2,FALSE),
HLOOKUP(B17,'Pairing list resultat'!$C$128:$J$129,2,FALSE))))</f>
        <v>0</v>
      </c>
      <c r="U17" s="44">
        <f>IF(COUNTIF('Pairing list resultat'!$C$132:$J$133,B17)=1,HLOOKUP(B17,'Pairing list resultat'!$C$132:$J$133,2,FALSE),
(IF(COUNTIF('Pairing list resultat'!$C$134:$J$135,B17)=1,HLOOKUP(B17,'Pairing list resultat'!$C$134:$J$135,2,FALSE),
HLOOKUP(B17,'Pairing list resultat'!$C$136:$J$137,2,FALSE))))</f>
        <v>0</v>
      </c>
      <c r="V17" s="44">
        <f>IF(COUNTIF('Pairing list resultat'!$C$140:$J$141,B17)=1,HLOOKUP(B17,'Pairing list resultat'!$C$140:$J$141,2,FALSE),
(IF(COUNTIF('Pairing list resultat'!$C$142:$J$143,B17)=1,HLOOKUP(B17,'Pairing list resultat'!$C$142:$J$143,2,FALSE),
HLOOKUP(B17,'Pairing list resultat'!$C$144:$J$145,2,FALSE))))</f>
        <v>0</v>
      </c>
      <c r="W17" s="44">
        <f>IF(COUNTIF('Pairing list resultat'!$C$148:$J$149,B17)=1,HLOOKUP(B17,'Pairing list resultat'!$C$148:$J$149,2,FALSE),
(IF(COUNTIF('Pairing list resultat'!$C$150:$J$151,B17)=1,HLOOKUP(B17,'Pairing list resultat'!$C$150:$J$151,2,FALSE),
HLOOKUP(B17,'Pairing list resultat'!$C$152:$J$153,2,FALSE))))</f>
        <v>0</v>
      </c>
      <c r="X17" s="44">
        <f>IF(COUNTIF('Pairing list resultat'!$C$156:$J$157,B17)=1,HLOOKUP(B17,'Pairing list resultat'!$C$156:$J$157,2,FALSE),
(IF(COUNTIF('Pairing list resultat'!$C$158:$J$159,B17)=1,HLOOKUP(B17,'Pairing list resultat'!$C$158:$J$159,2,FALSE),
HLOOKUP(B17,'Pairing list resultat'!$C$160:$J$161,2,FALSE))))</f>
        <v>0</v>
      </c>
      <c r="Y17" s="44">
        <f>IF(COUNTIF('Pairing list resultat'!$C$164:$J$165,B17)=1,HLOOKUP(B17,'Pairing list resultat'!$C$164:$J$165,2,FALSE),
(IF(COUNTIF('Pairing list resultat'!$C$166:$J$167,B17)=1,HLOOKUP(B17,'Pairing list resultat'!$C$166:$J$167,2,FALSE),
HLOOKUP(B17,'Pairing list resultat'!$C$168:$J$169,2,FALSE))))</f>
        <v>0</v>
      </c>
      <c r="Z17" s="44">
        <f>IF(COUNTIF('Pairing list resultat'!$C$172:$J$173,B17)=1,HLOOKUP(B17,'Pairing list resultat'!$C$172:$J$173,2,FALSE),
(IF(COUNTIF('Pairing list resultat'!$C$174:$J$175,B17)=1,HLOOKUP(B17,'Pairing list resultat'!$C$174:$J$175,2,FALSE),
HLOOKUP(B17,'Pairing list resultat'!$C$176:$J$177,2,FALSE))))</f>
        <v>0</v>
      </c>
      <c r="AA17" s="44">
        <f>IF(COUNTIF('Pairing list resultat'!$C$180:$J$181,B17)=1,HLOOKUP(B17,'Pairing list resultat'!$C$180:$J$181,2,FALSE),
(IF(COUNTIF('Pairing list resultat'!$C$182:$J$183,B17)=1,HLOOKUP(B17,'Pairing list resultat'!$C$182:$J$183,2,FALSE),
HLOOKUP(B17,'Pairing list resultat'!$C$184:$J$185,2,FALSE))))</f>
        <v>0</v>
      </c>
      <c r="AB17" s="44">
        <f>IF(COUNTIF('Pairing list resultat'!$C$188:$J$189,B17)=1,HLOOKUP(B17,'Pairing list resultat'!$C$188:$J$189,2,FALSE),
(IF(COUNTIF('Pairing list resultat'!$C$190:$J$191,B17)=1,HLOOKUP(B17,'Pairing list resultat'!$C$190:$J$191,2,FALSE),
HLOOKUP(B17,'Pairing list resultat'!$C$192:$J$193,2,FALSE))))</f>
        <v>0</v>
      </c>
      <c r="AC17" s="44">
        <f>IF(COUNTIF('Pairing list resultat'!$C$196:$J$197,B17)=1,HLOOKUP(B17,'Pairing list resultat'!$C$196:$J$197,2,FALSE),
(IF(COUNTIF('Pairing list resultat'!$C$198:$J$199,B17)=1,HLOOKUP(B17,'Pairing list resultat'!$C$198:$J$199,2,FALSE),
HLOOKUP(B17,'Pairing list resultat'!$C$200:$J$201,2,FALSE))))</f>
        <v>0</v>
      </c>
      <c r="AE17" s="15">
        <f t="shared" si="2"/>
        <v>0</v>
      </c>
      <c r="AF17" s="15">
        <f t="shared" si="3"/>
        <v>0</v>
      </c>
      <c r="AG17" s="15">
        <f t="shared" si="4"/>
        <v>0</v>
      </c>
      <c r="AH17" s="15">
        <f t="shared" si="5"/>
        <v>0</v>
      </c>
      <c r="AI17" s="15">
        <f t="shared" si="6"/>
        <v>0</v>
      </c>
      <c r="AJ17" s="15">
        <f t="shared" si="7"/>
        <v>0</v>
      </c>
      <c r="AK17" s="15">
        <f t="shared" si="8"/>
        <v>0</v>
      </c>
      <c r="AL17" s="15">
        <f t="shared" si="9"/>
        <v>0</v>
      </c>
    </row>
    <row r="18" spans="1:38" x14ac:dyDescent="0.3">
      <c r="A18" s="43"/>
      <c r="B18" s="95" t="s">
        <v>175</v>
      </c>
      <c r="C18" s="42">
        <f t="shared" si="0"/>
        <v>1</v>
      </c>
      <c r="D18" s="42">
        <f t="shared" si="1"/>
        <v>0</v>
      </c>
      <c r="E18" s="44">
        <f>IF(COUNTIF('Pairing list resultat'!$C$4:$J$5,B18)=1,HLOOKUP(B18,'Pairing list resultat'!$C$4:$J$5,2,FALSE),
(IF(COUNTIF('Pairing list resultat'!$C$6:$J$7,B18)=1,HLOOKUP(B18,'Pairing list resultat'!$C$6:$J$7,2,FALSE),
HLOOKUP(B18,'Pairing list resultat'!$C$8:$J$9,2,FALSE))))</f>
        <v>0</v>
      </c>
      <c r="F18" s="44">
        <f>IF(COUNTIF('Pairing list resultat'!$C$12:$J$13,B18)=1,HLOOKUP(B18,'Pairing list resultat'!$C$12:$J$13,2,FALSE),
(IF(COUNTIF('Pairing list resultat'!$C$14:$J$15,B18)=1,HLOOKUP(B18,'Pairing list resultat'!$C$14:$J$15,2,FALSE),
HLOOKUP(B18,'Pairing list resultat'!$C$16:$J$17,2,FALSE))))</f>
        <v>0</v>
      </c>
      <c r="G18" s="44">
        <f>IF(COUNTIF('Pairing list resultat'!$C$20:$J$21,B18)=1,HLOOKUP(B18,'Pairing list resultat'!$C$20:$J$21,2,FALSE),
(IF(COUNTIF('Pairing list resultat'!$C$22:$J$23,B18)=1,HLOOKUP(B18,'Pairing list resultat'!$C$22:$J$23,2,FALSE),
HLOOKUP(B18,'Pairing list resultat'!$C$24:$J$25,2,FALSE))))</f>
        <v>0</v>
      </c>
      <c r="H18" s="44">
        <f>IF(COUNTIF('Pairing list resultat'!$C$28:$J$29,B18)=1,HLOOKUP(B18,'Pairing list resultat'!$C$28:$J$29,2,FALSE),
(IF(COUNTIF('Pairing list resultat'!$C$30:$J$31,B18)=1,HLOOKUP(B18,'Pairing list resultat'!$C$30:$J$31,2,FALSE),
HLOOKUP(B18,'Pairing list resultat'!$C$32:$J$33,2,FALSE))))</f>
        <v>0</v>
      </c>
      <c r="I18" s="44">
        <f>IF(COUNTIF('Pairing list resultat'!$C$36:$J$37,B18)=1,HLOOKUP(B18,'Pairing list resultat'!$C$36:$J$37,2,FALSE),
(IF(COUNTIF('Pairing list resultat'!$C$38:$J$39,B18)=1,HLOOKUP(B18,'Pairing list resultat'!$C$38:$J$39,2,FALSE),
HLOOKUP(B18,'Pairing list resultat'!$C$40:$J$41,2,FALSE))))</f>
        <v>0</v>
      </c>
      <c r="J18" s="44">
        <f>IF(COUNTIF('Pairing list resultat'!$C$44:$J$45,B18)=1,HLOOKUP(B18,'Pairing list resultat'!$C$44:$J$45,2,FALSE),
(IF(COUNTIF('Pairing list resultat'!$C$46:$J$47,B18)=1,HLOOKUP(B18,'Pairing list resultat'!$C$46:$J$47,2,FALSE),
HLOOKUP(B18,'Pairing list resultat'!$C$48:$J$49,2,FALSE))))</f>
        <v>0</v>
      </c>
      <c r="K18" s="44">
        <f>IF(COUNTIF('Pairing list resultat'!$C$52:$J$53,B18)=1,HLOOKUP(B18,'Pairing list resultat'!$C$52:$J$53,2,FALSE),
(IF(COUNTIF('Pairing list resultat'!$C$54:$J$55,B18)=1,HLOOKUP(B18,'Pairing list resultat'!$C$54:$J$55,2,FALSE),
HLOOKUP(B18,'Pairing list resultat'!$C$56:$J$57,2,FALSE))))</f>
        <v>0</v>
      </c>
      <c r="L18" s="44">
        <f>IF(COUNTIF('Pairing list resultat'!$C$60:$J$61,B18)=1,HLOOKUP(B18,'Pairing list resultat'!$C$60:$J$61,2,FALSE),
(IF(COUNTIF('Pairing list resultat'!$C$62:$J$63,B18)=1,HLOOKUP(B18,'Pairing list resultat'!$C$62:$J$63,2,FALSE),
HLOOKUP(B18,'Pairing list resultat'!$C$64:$J$65,2,FALSE))))</f>
        <v>0</v>
      </c>
      <c r="M18" s="44">
        <f>IF(COUNTIF('Pairing list resultat'!$C$68:$J$69,B18)=1,HLOOKUP(B18,'Pairing list resultat'!$C$68:$J$69,2,FALSE),
(IF(COUNTIF('Pairing list resultat'!$C$70:$J$71,B18)=1,HLOOKUP(B18,'Pairing list resultat'!$C$70:$J$71,2,FALSE),
HLOOKUP(B18,'Pairing list resultat'!$C$72:$J$73,2,FALSE))))</f>
        <v>0</v>
      </c>
      <c r="N18" s="44">
        <f>IF(COUNTIF('Pairing list resultat'!$C$76:$J$77,B18)=1,HLOOKUP(B18,'Pairing list resultat'!$C$76:$J$77,2,FALSE),
(IF(COUNTIF('Pairing list resultat'!$C$78:$J$79,B18)=1,HLOOKUP(B18,'Pairing list resultat'!$C$78:$J$79,2,FALSE),
HLOOKUP(B18,'Pairing list resultat'!$C$80:$J$81,2,FALSE))))</f>
        <v>0</v>
      </c>
      <c r="O18" s="44">
        <f>IF(COUNTIF('Pairing list resultat'!$C$84:$J$85,B18)=1,HLOOKUP(B18,'Pairing list resultat'!$C$84:$J$85,2,FALSE),
(IF(COUNTIF('Pairing list resultat'!$C$86:$J$87,B18)=1,HLOOKUP(B18,'Pairing list resultat'!$C$86:$J$87,2,FALSE),
HLOOKUP(B18,'Pairing list resultat'!$C$88:$J$89,2,FALSE))))</f>
        <v>0</v>
      </c>
      <c r="P18" s="44">
        <f>IF(COUNTIF('Pairing list resultat'!$C$92:$J$93,B18)=1,HLOOKUP(B18,'Pairing list resultat'!$C$92:$J$93,2,FALSE),
(IF(COUNTIF('Pairing list resultat'!$C$94:$J$95,B18)=1,HLOOKUP(B18,'Pairing list resultat'!$C$94:$J$95,2,FALSE),
HLOOKUP(B18,'Pairing list resultat'!$C$96:$J$97,2,FALSE))))</f>
        <v>0</v>
      </c>
      <c r="Q18" s="44">
        <f>IF(COUNTIF('Pairing list resultat'!$C$100:$J$101,B18)=1,HLOOKUP(B18,'Pairing list resultat'!$C$100:$J$101,2,FALSE),
(IF(COUNTIF('Pairing list resultat'!$C$102:$J$103,B18)=1,HLOOKUP(B18,'Pairing list resultat'!$C$102:$J$103,2,FALSE),
HLOOKUP(B18,'Pairing list resultat'!$C$104:$J$105,2,FALSE))))</f>
        <v>0</v>
      </c>
      <c r="R18" s="44">
        <f>IF(COUNTIF('Pairing list resultat'!$C$108:$J$109,B18)=1,HLOOKUP(B18,'Pairing list resultat'!$C$108:$J$109,2,FALSE),
(IF(COUNTIF('Pairing list resultat'!$C$110:$J$111,B18)=1,HLOOKUP(B18,'Pairing list resultat'!$C$110:$J$111,2,FALSE),
HLOOKUP(B18,'Pairing list resultat'!$C$112:$J$113,2,FALSE))))</f>
        <v>0</v>
      </c>
      <c r="S18" s="44">
        <f>IF(COUNTIF('Pairing list resultat'!$C$116:$J$117,B18)=1,HLOOKUP(B18,'Pairing list resultat'!$C$116:$J$117,2,FALSE),
(IF(COUNTIF('Pairing list resultat'!$C$118:$J$119,B18)=1,HLOOKUP(B18,'Pairing list resultat'!$C$118:$J$119,2,FALSE),
HLOOKUP(B18,'Pairing list resultat'!$C$120:$J$121,2,FALSE))))</f>
        <v>0</v>
      </c>
      <c r="T18" s="44">
        <f>IF(COUNTIF('Pairing list resultat'!$C$124:$J$125,B18)=1,HLOOKUP(B18,'Pairing list resultat'!$C$124:$J$125,2,FALSE),
(IF(COUNTIF('Pairing list resultat'!$C$126:$J$127,B18)=1,HLOOKUP(B18,'Pairing list resultat'!$C$126:$J$127,2,FALSE),
HLOOKUP(B18,'Pairing list resultat'!$C$128:$J$129,2,FALSE))))</f>
        <v>0</v>
      </c>
      <c r="U18" s="44">
        <f>IF(COUNTIF('Pairing list resultat'!$C$132:$J$133,B18)=1,HLOOKUP(B18,'Pairing list resultat'!$C$132:$J$133,2,FALSE),
(IF(COUNTIF('Pairing list resultat'!$C$134:$J$135,B18)=1,HLOOKUP(B18,'Pairing list resultat'!$C$134:$J$135,2,FALSE),
HLOOKUP(B18,'Pairing list resultat'!$C$136:$J$137,2,FALSE))))</f>
        <v>0</v>
      </c>
      <c r="V18" s="44">
        <f>IF(COUNTIF('Pairing list resultat'!$C$140:$J$141,B18)=1,HLOOKUP(B18,'Pairing list resultat'!$C$140:$J$141,2,FALSE),
(IF(COUNTIF('Pairing list resultat'!$C$142:$J$143,B18)=1,HLOOKUP(B18,'Pairing list resultat'!$C$142:$J$143,2,FALSE),
HLOOKUP(B18,'Pairing list resultat'!$C$144:$J$145,2,FALSE))))</f>
        <v>0</v>
      </c>
      <c r="W18" s="44">
        <f>IF(COUNTIF('Pairing list resultat'!$C$148:$J$149,B18)=1,HLOOKUP(B18,'Pairing list resultat'!$C$148:$J$149,2,FALSE),
(IF(COUNTIF('Pairing list resultat'!$C$150:$J$151,B18)=1,HLOOKUP(B18,'Pairing list resultat'!$C$150:$J$151,2,FALSE),
HLOOKUP(B18,'Pairing list resultat'!$C$152:$J$153,2,FALSE))))</f>
        <v>0</v>
      </c>
      <c r="X18" s="44">
        <f>IF(COUNTIF('Pairing list resultat'!$C$156:$J$157,B18)=1,HLOOKUP(B18,'Pairing list resultat'!$C$156:$J$157,2,FALSE),
(IF(COUNTIF('Pairing list resultat'!$C$158:$J$159,B18)=1,HLOOKUP(B18,'Pairing list resultat'!$C$158:$J$159,2,FALSE),
HLOOKUP(B18,'Pairing list resultat'!$C$160:$J$161,2,FALSE))))</f>
        <v>0</v>
      </c>
      <c r="Y18" s="44">
        <f>IF(COUNTIF('Pairing list resultat'!$C$164:$J$165,B18)=1,HLOOKUP(B18,'Pairing list resultat'!$C$164:$J$165,2,FALSE),
(IF(COUNTIF('Pairing list resultat'!$C$166:$J$167,B18)=1,HLOOKUP(B18,'Pairing list resultat'!$C$166:$J$167,2,FALSE),
HLOOKUP(B18,'Pairing list resultat'!$C$168:$J$169,2,FALSE))))</f>
        <v>0</v>
      </c>
      <c r="Z18" s="44">
        <f>IF(COUNTIF('Pairing list resultat'!$C$172:$J$173,B18)=1,HLOOKUP(B18,'Pairing list resultat'!$C$172:$J$173,2,FALSE),
(IF(COUNTIF('Pairing list resultat'!$C$174:$J$175,B18)=1,HLOOKUP(B18,'Pairing list resultat'!$C$174:$J$175,2,FALSE),
HLOOKUP(B18,'Pairing list resultat'!$C$176:$J$177,2,FALSE))))</f>
        <v>0</v>
      </c>
      <c r="AA18" s="44">
        <f>IF(COUNTIF('Pairing list resultat'!$C$180:$J$181,B18)=1,HLOOKUP(B18,'Pairing list resultat'!$C$180:$J$181,2,FALSE),
(IF(COUNTIF('Pairing list resultat'!$C$182:$J$183,B18)=1,HLOOKUP(B18,'Pairing list resultat'!$C$182:$J$183,2,FALSE),
HLOOKUP(B18,'Pairing list resultat'!$C$184:$J$185,2,FALSE))))</f>
        <v>0</v>
      </c>
      <c r="AB18" s="44">
        <f>IF(COUNTIF('Pairing list resultat'!$C$188:$J$189,B18)=1,HLOOKUP(B18,'Pairing list resultat'!$C$188:$J$189,2,FALSE),
(IF(COUNTIF('Pairing list resultat'!$C$190:$J$191,B18)=1,HLOOKUP(B18,'Pairing list resultat'!$C$190:$J$191,2,FALSE),
HLOOKUP(B18,'Pairing list resultat'!$C$192:$J$193,2,FALSE))))</f>
        <v>0</v>
      </c>
      <c r="AC18" s="44">
        <f>IF(COUNTIF('Pairing list resultat'!$C$196:$J$197,B18)=1,HLOOKUP(B18,'Pairing list resultat'!$C$196:$J$197,2,FALSE),
(IF(COUNTIF('Pairing list resultat'!$C$198:$J$199,B18)=1,HLOOKUP(B18,'Pairing list resultat'!$C$198:$J$199,2,FALSE),
HLOOKUP(B18,'Pairing list resultat'!$C$200:$J$201,2,FALSE))))</f>
        <v>0</v>
      </c>
      <c r="AE18" s="15">
        <f t="shared" si="2"/>
        <v>0</v>
      </c>
      <c r="AF18" s="15">
        <f t="shared" si="3"/>
        <v>0</v>
      </c>
      <c r="AG18" s="15">
        <f t="shared" si="4"/>
        <v>0</v>
      </c>
      <c r="AH18" s="15">
        <f t="shared" si="5"/>
        <v>0</v>
      </c>
      <c r="AI18" s="15">
        <f t="shared" si="6"/>
        <v>0</v>
      </c>
      <c r="AJ18" s="15">
        <f t="shared" si="7"/>
        <v>0</v>
      </c>
      <c r="AK18" s="15">
        <f t="shared" si="8"/>
        <v>0</v>
      </c>
      <c r="AL18" s="15">
        <f t="shared" si="9"/>
        <v>0</v>
      </c>
    </row>
    <row r="19" spans="1:38" x14ac:dyDescent="0.3">
      <c r="A19" s="43"/>
      <c r="B19" s="95" t="s">
        <v>176</v>
      </c>
      <c r="C19" s="42">
        <f t="shared" si="0"/>
        <v>1</v>
      </c>
      <c r="D19" s="42">
        <f t="shared" si="1"/>
        <v>0</v>
      </c>
      <c r="E19" s="44">
        <f>IF(COUNTIF('Pairing list resultat'!$C$4:$J$5,B19)=1,HLOOKUP(B19,'Pairing list resultat'!$C$4:$J$5,2,FALSE),
(IF(COUNTIF('Pairing list resultat'!$C$6:$J$7,B19)=1,HLOOKUP(B19,'Pairing list resultat'!$C$6:$J$7,2,FALSE),
HLOOKUP(B19,'Pairing list resultat'!$C$8:$J$9,2,FALSE))))</f>
        <v>0</v>
      </c>
      <c r="F19" s="44">
        <f>IF(COUNTIF('Pairing list resultat'!$C$12:$J$13,B19)=1,HLOOKUP(B19,'Pairing list resultat'!$C$12:$J$13,2,FALSE),
(IF(COUNTIF('Pairing list resultat'!$C$14:$J$15,B19)=1,HLOOKUP(B19,'Pairing list resultat'!$C$14:$J$15,2,FALSE),
HLOOKUP(B19,'Pairing list resultat'!$C$16:$J$17,2,FALSE))))</f>
        <v>0</v>
      </c>
      <c r="G19" s="44">
        <f>IF(COUNTIF('Pairing list resultat'!$C$20:$J$21,B19)=1,HLOOKUP(B19,'Pairing list resultat'!$C$20:$J$21,2,FALSE),
(IF(COUNTIF('Pairing list resultat'!$C$22:$J$23,B19)=1,HLOOKUP(B19,'Pairing list resultat'!$C$22:$J$23,2,FALSE),
HLOOKUP(B19,'Pairing list resultat'!$C$24:$J$25,2,FALSE))))</f>
        <v>0</v>
      </c>
      <c r="H19" s="44">
        <f>IF(COUNTIF('Pairing list resultat'!$C$28:$J$29,B19)=1,HLOOKUP(B19,'Pairing list resultat'!$C$28:$J$29,2,FALSE),
(IF(COUNTIF('Pairing list resultat'!$C$30:$J$31,B19)=1,HLOOKUP(B19,'Pairing list resultat'!$C$30:$J$31,2,FALSE),
HLOOKUP(B19,'Pairing list resultat'!$C$32:$J$33,2,FALSE))))</f>
        <v>0</v>
      </c>
      <c r="I19" s="44">
        <f>IF(COUNTIF('Pairing list resultat'!$C$36:$J$37,B19)=1,HLOOKUP(B19,'Pairing list resultat'!$C$36:$J$37,2,FALSE),
(IF(COUNTIF('Pairing list resultat'!$C$38:$J$39,B19)=1,HLOOKUP(B19,'Pairing list resultat'!$C$38:$J$39,2,FALSE),
HLOOKUP(B19,'Pairing list resultat'!$C$40:$J$41,2,FALSE))))</f>
        <v>0</v>
      </c>
      <c r="J19" s="44">
        <f>IF(COUNTIF('Pairing list resultat'!$C$44:$J$45,B19)=1,HLOOKUP(B19,'Pairing list resultat'!$C$44:$J$45,2,FALSE),
(IF(COUNTIF('Pairing list resultat'!$C$46:$J$47,B19)=1,HLOOKUP(B19,'Pairing list resultat'!$C$46:$J$47,2,FALSE),
HLOOKUP(B19,'Pairing list resultat'!$C$48:$J$49,2,FALSE))))</f>
        <v>0</v>
      </c>
      <c r="K19" s="44">
        <f>IF(COUNTIF('Pairing list resultat'!$C$52:$J$53,B19)=1,HLOOKUP(B19,'Pairing list resultat'!$C$52:$J$53,2,FALSE),
(IF(COUNTIF('Pairing list resultat'!$C$54:$J$55,B19)=1,HLOOKUP(B19,'Pairing list resultat'!$C$54:$J$55,2,FALSE),
HLOOKUP(B19,'Pairing list resultat'!$C$56:$J$57,2,FALSE))))</f>
        <v>0</v>
      </c>
      <c r="L19" s="44">
        <f>IF(COUNTIF('Pairing list resultat'!$C$60:$J$61,B19)=1,HLOOKUP(B19,'Pairing list resultat'!$C$60:$J$61,2,FALSE),
(IF(COUNTIF('Pairing list resultat'!$C$62:$J$63,B19)=1,HLOOKUP(B19,'Pairing list resultat'!$C$62:$J$63,2,FALSE),
HLOOKUP(B19,'Pairing list resultat'!$C$64:$J$65,2,FALSE))))</f>
        <v>0</v>
      </c>
      <c r="M19" s="44">
        <f>IF(COUNTIF('Pairing list resultat'!$C$68:$J$69,B19)=1,HLOOKUP(B19,'Pairing list resultat'!$C$68:$J$69,2,FALSE),
(IF(COUNTIF('Pairing list resultat'!$C$70:$J$71,B19)=1,HLOOKUP(B19,'Pairing list resultat'!$C$70:$J$71,2,FALSE),
HLOOKUP(B19,'Pairing list resultat'!$C$72:$J$73,2,FALSE))))</f>
        <v>0</v>
      </c>
      <c r="N19" s="44">
        <f>IF(COUNTIF('Pairing list resultat'!$C$76:$J$77,B19)=1,HLOOKUP(B19,'Pairing list resultat'!$C$76:$J$77,2,FALSE),
(IF(COUNTIF('Pairing list resultat'!$C$78:$J$79,B19)=1,HLOOKUP(B19,'Pairing list resultat'!$C$78:$J$79,2,FALSE),
HLOOKUP(B19,'Pairing list resultat'!$C$80:$J$81,2,FALSE))))</f>
        <v>0</v>
      </c>
      <c r="O19" s="44">
        <f>IF(COUNTIF('Pairing list resultat'!$C$84:$J$85,B19)=1,HLOOKUP(B19,'Pairing list resultat'!$C$84:$J$85,2,FALSE),
(IF(COUNTIF('Pairing list resultat'!$C$86:$J$87,B19)=1,HLOOKUP(B19,'Pairing list resultat'!$C$86:$J$87,2,FALSE),
HLOOKUP(B19,'Pairing list resultat'!$C$88:$J$89,2,FALSE))))</f>
        <v>0</v>
      </c>
      <c r="P19" s="44">
        <f>IF(COUNTIF('Pairing list resultat'!$C$92:$J$93,B19)=1,HLOOKUP(B19,'Pairing list resultat'!$C$92:$J$93,2,FALSE),
(IF(COUNTIF('Pairing list resultat'!$C$94:$J$95,B19)=1,HLOOKUP(B19,'Pairing list resultat'!$C$94:$J$95,2,FALSE),
HLOOKUP(B19,'Pairing list resultat'!$C$96:$J$97,2,FALSE))))</f>
        <v>0</v>
      </c>
      <c r="Q19" s="44">
        <f>IF(COUNTIF('Pairing list resultat'!$C$100:$J$101,B19)=1,HLOOKUP(B19,'Pairing list resultat'!$C$100:$J$101,2,FALSE),
(IF(COUNTIF('Pairing list resultat'!$C$102:$J$103,B19)=1,HLOOKUP(B19,'Pairing list resultat'!$C$102:$J$103,2,FALSE),
HLOOKUP(B19,'Pairing list resultat'!$C$104:$J$105,2,FALSE))))</f>
        <v>0</v>
      </c>
      <c r="R19" s="44">
        <f>IF(COUNTIF('Pairing list resultat'!$C$108:$J$109,B19)=1,HLOOKUP(B19,'Pairing list resultat'!$C$108:$J$109,2,FALSE),
(IF(COUNTIF('Pairing list resultat'!$C$110:$J$111,B19)=1,HLOOKUP(B19,'Pairing list resultat'!$C$110:$J$111,2,FALSE),
HLOOKUP(B19,'Pairing list resultat'!$C$112:$J$113,2,FALSE))))</f>
        <v>0</v>
      </c>
      <c r="S19" s="44">
        <f>IF(COUNTIF('Pairing list resultat'!$C$116:$J$117,B19)=1,HLOOKUP(B19,'Pairing list resultat'!$C$116:$J$117,2,FALSE),
(IF(COUNTIF('Pairing list resultat'!$C$118:$J$119,B19)=1,HLOOKUP(B19,'Pairing list resultat'!$C$118:$J$119,2,FALSE),
HLOOKUP(B19,'Pairing list resultat'!$C$120:$J$121,2,FALSE))))</f>
        <v>0</v>
      </c>
      <c r="T19" s="44">
        <f>IF(COUNTIF('Pairing list resultat'!$C$124:$J$125,B19)=1,HLOOKUP(B19,'Pairing list resultat'!$C$124:$J$125,2,FALSE),
(IF(COUNTIF('Pairing list resultat'!$C$126:$J$127,B19)=1,HLOOKUP(B19,'Pairing list resultat'!$C$126:$J$127,2,FALSE),
HLOOKUP(B19,'Pairing list resultat'!$C$128:$J$129,2,FALSE))))</f>
        <v>0</v>
      </c>
      <c r="U19" s="44">
        <f>IF(COUNTIF('Pairing list resultat'!$C$132:$J$133,B19)=1,HLOOKUP(B19,'Pairing list resultat'!$C$132:$J$133,2,FALSE),
(IF(COUNTIF('Pairing list resultat'!$C$134:$J$135,B19)=1,HLOOKUP(B19,'Pairing list resultat'!$C$134:$J$135,2,FALSE),
HLOOKUP(B19,'Pairing list resultat'!$C$136:$J$137,2,FALSE))))</f>
        <v>0</v>
      </c>
      <c r="V19" s="44">
        <f>IF(COUNTIF('Pairing list resultat'!$C$140:$J$141,B19)=1,HLOOKUP(B19,'Pairing list resultat'!$C$140:$J$141,2,FALSE),
(IF(COUNTIF('Pairing list resultat'!$C$142:$J$143,B19)=1,HLOOKUP(B19,'Pairing list resultat'!$C$142:$J$143,2,FALSE),
HLOOKUP(B19,'Pairing list resultat'!$C$144:$J$145,2,FALSE))))</f>
        <v>0</v>
      </c>
      <c r="W19" s="44">
        <f>IF(COUNTIF('Pairing list resultat'!$C$148:$J$149,B19)=1,HLOOKUP(B19,'Pairing list resultat'!$C$148:$J$149,2,FALSE),
(IF(COUNTIF('Pairing list resultat'!$C$150:$J$151,B19)=1,HLOOKUP(B19,'Pairing list resultat'!$C$150:$J$151,2,FALSE),
HLOOKUP(B19,'Pairing list resultat'!$C$152:$J$153,2,FALSE))))</f>
        <v>0</v>
      </c>
      <c r="X19" s="44">
        <f>IF(COUNTIF('Pairing list resultat'!$C$156:$J$157,B19)=1,HLOOKUP(B19,'Pairing list resultat'!$C$156:$J$157,2,FALSE),
(IF(COUNTIF('Pairing list resultat'!$C$158:$J$159,B19)=1,HLOOKUP(B19,'Pairing list resultat'!$C$158:$J$159,2,FALSE),
HLOOKUP(B19,'Pairing list resultat'!$C$160:$J$161,2,FALSE))))</f>
        <v>0</v>
      </c>
      <c r="Y19" s="44">
        <f>IF(COUNTIF('Pairing list resultat'!$C$164:$J$165,B19)=1,HLOOKUP(B19,'Pairing list resultat'!$C$164:$J$165,2,FALSE),
(IF(COUNTIF('Pairing list resultat'!$C$166:$J$167,B19)=1,HLOOKUP(B19,'Pairing list resultat'!$C$166:$J$167,2,FALSE),
HLOOKUP(B19,'Pairing list resultat'!$C$168:$J$169,2,FALSE))))</f>
        <v>0</v>
      </c>
      <c r="Z19" s="44">
        <f>IF(COUNTIF('Pairing list resultat'!$C$172:$J$173,B19)=1,HLOOKUP(B19,'Pairing list resultat'!$C$172:$J$173,2,FALSE),
(IF(COUNTIF('Pairing list resultat'!$C$174:$J$175,B19)=1,HLOOKUP(B19,'Pairing list resultat'!$C$174:$J$175,2,FALSE),
HLOOKUP(B19,'Pairing list resultat'!$C$176:$J$177,2,FALSE))))</f>
        <v>0</v>
      </c>
      <c r="AA19" s="44">
        <f>IF(COUNTIF('Pairing list resultat'!$C$180:$J$181,B19)=1,HLOOKUP(B19,'Pairing list resultat'!$C$180:$J$181,2,FALSE),
(IF(COUNTIF('Pairing list resultat'!$C$182:$J$183,B19)=1,HLOOKUP(B19,'Pairing list resultat'!$C$182:$J$183,2,FALSE),
HLOOKUP(B19,'Pairing list resultat'!$C$184:$J$185,2,FALSE))))</f>
        <v>0</v>
      </c>
      <c r="AB19" s="44">
        <f>IF(COUNTIF('Pairing list resultat'!$C$188:$J$189,B19)=1,HLOOKUP(B19,'Pairing list resultat'!$C$188:$J$189,2,FALSE),
(IF(COUNTIF('Pairing list resultat'!$C$190:$J$191,B19)=1,HLOOKUP(B19,'Pairing list resultat'!$C$190:$J$191,2,FALSE),
HLOOKUP(B19,'Pairing list resultat'!$C$192:$J$193,2,FALSE))))</f>
        <v>0</v>
      </c>
      <c r="AC19" s="44">
        <f>IF(COUNTIF('Pairing list resultat'!$C$196:$J$197,B19)=1,HLOOKUP(B19,'Pairing list resultat'!$C$196:$J$197,2,FALSE),
(IF(COUNTIF('Pairing list resultat'!$C$198:$J$199,B19)=1,HLOOKUP(B19,'Pairing list resultat'!$C$198:$J$199,2,FALSE),
HLOOKUP(B19,'Pairing list resultat'!$C$200:$J$201,2,FALSE))))</f>
        <v>0</v>
      </c>
      <c r="AE19" s="15">
        <f t="shared" si="2"/>
        <v>0</v>
      </c>
      <c r="AF19" s="15">
        <f t="shared" si="3"/>
        <v>0</v>
      </c>
      <c r="AG19" s="15">
        <f t="shared" si="4"/>
        <v>0</v>
      </c>
      <c r="AH19" s="15">
        <f t="shared" si="5"/>
        <v>0</v>
      </c>
      <c r="AI19" s="15">
        <f t="shared" si="6"/>
        <v>0</v>
      </c>
      <c r="AJ19" s="15">
        <f t="shared" si="7"/>
        <v>0</v>
      </c>
      <c r="AK19" s="15">
        <f t="shared" si="8"/>
        <v>0</v>
      </c>
      <c r="AL19" s="15">
        <f t="shared" si="9"/>
        <v>0</v>
      </c>
    </row>
    <row r="20" spans="1:38" x14ac:dyDescent="0.3">
      <c r="A20" s="43"/>
      <c r="B20" s="95" t="s">
        <v>177</v>
      </c>
      <c r="C20" s="42">
        <f t="shared" si="0"/>
        <v>1</v>
      </c>
      <c r="D20" s="42">
        <f t="shared" si="1"/>
        <v>0</v>
      </c>
      <c r="E20" s="44">
        <f>IF(COUNTIF('Pairing list resultat'!$C$4:$J$5,B20)=1,HLOOKUP(B20,'Pairing list resultat'!$C$4:$J$5,2,FALSE),
(IF(COUNTIF('Pairing list resultat'!$C$6:$J$7,B20)=1,HLOOKUP(B20,'Pairing list resultat'!$C$6:$J$7,2,FALSE),
HLOOKUP(B20,'Pairing list resultat'!$C$8:$J$9,2,FALSE))))</f>
        <v>0</v>
      </c>
      <c r="F20" s="44">
        <f>IF(COUNTIF('Pairing list resultat'!$C$12:$J$13,B20)=1,HLOOKUP(B20,'Pairing list resultat'!$C$12:$J$13,2,FALSE),
(IF(COUNTIF('Pairing list resultat'!$C$14:$J$15,B20)=1,HLOOKUP(B20,'Pairing list resultat'!$C$14:$J$15,2,FALSE),
HLOOKUP(B20,'Pairing list resultat'!$C$16:$J$17,2,FALSE))))</f>
        <v>0</v>
      </c>
      <c r="G20" s="44">
        <f>IF(COUNTIF('Pairing list resultat'!$C$20:$J$21,B20)=1,HLOOKUP(B20,'Pairing list resultat'!$C$20:$J$21,2,FALSE),
(IF(COUNTIF('Pairing list resultat'!$C$22:$J$23,B20)=1,HLOOKUP(B20,'Pairing list resultat'!$C$22:$J$23,2,FALSE),
HLOOKUP(B20,'Pairing list resultat'!$C$24:$J$25,2,FALSE))))</f>
        <v>0</v>
      </c>
      <c r="H20" s="44">
        <f>IF(COUNTIF('Pairing list resultat'!$C$28:$J$29,B20)=1,HLOOKUP(B20,'Pairing list resultat'!$C$28:$J$29,2,FALSE),
(IF(COUNTIF('Pairing list resultat'!$C$30:$J$31,B20)=1,HLOOKUP(B20,'Pairing list resultat'!$C$30:$J$31,2,FALSE),
HLOOKUP(B20,'Pairing list resultat'!$C$32:$J$33,2,FALSE))))</f>
        <v>0</v>
      </c>
      <c r="I20" s="44">
        <f>IF(COUNTIF('Pairing list resultat'!$C$36:$J$37,B20)=1,HLOOKUP(B20,'Pairing list resultat'!$C$36:$J$37,2,FALSE),
(IF(COUNTIF('Pairing list resultat'!$C$38:$J$39,B20)=1,HLOOKUP(B20,'Pairing list resultat'!$C$38:$J$39,2,FALSE),
HLOOKUP(B20,'Pairing list resultat'!$C$40:$J$41,2,FALSE))))</f>
        <v>0</v>
      </c>
      <c r="J20" s="44">
        <f>IF(COUNTIF('Pairing list resultat'!$C$44:$J$45,B20)=1,HLOOKUP(B20,'Pairing list resultat'!$C$44:$J$45,2,FALSE),
(IF(COUNTIF('Pairing list resultat'!$C$46:$J$47,B20)=1,HLOOKUP(B20,'Pairing list resultat'!$C$46:$J$47,2,FALSE),
HLOOKUP(B20,'Pairing list resultat'!$C$48:$J$49,2,FALSE))))</f>
        <v>0</v>
      </c>
      <c r="K20" s="44">
        <f>IF(COUNTIF('Pairing list resultat'!$C$52:$J$53,B20)=1,HLOOKUP(B20,'Pairing list resultat'!$C$52:$J$53,2,FALSE),
(IF(COUNTIF('Pairing list resultat'!$C$54:$J$55,B20)=1,HLOOKUP(B20,'Pairing list resultat'!$C$54:$J$55,2,FALSE),
HLOOKUP(B20,'Pairing list resultat'!$C$56:$J$57,2,FALSE))))</f>
        <v>0</v>
      </c>
      <c r="L20" s="44">
        <f>IF(COUNTIF('Pairing list resultat'!$C$60:$J$61,B20)=1,HLOOKUP(B20,'Pairing list resultat'!$C$60:$J$61,2,FALSE),
(IF(COUNTIF('Pairing list resultat'!$C$62:$J$63,B20)=1,HLOOKUP(B20,'Pairing list resultat'!$C$62:$J$63,2,FALSE),
HLOOKUP(B20,'Pairing list resultat'!$C$64:$J$65,2,FALSE))))</f>
        <v>0</v>
      </c>
      <c r="M20" s="44">
        <f>IF(COUNTIF('Pairing list resultat'!$C$68:$J$69,B20)=1,HLOOKUP(B20,'Pairing list resultat'!$C$68:$J$69,2,FALSE),
(IF(COUNTIF('Pairing list resultat'!$C$70:$J$71,B20)=1,HLOOKUP(B20,'Pairing list resultat'!$C$70:$J$71,2,FALSE),
HLOOKUP(B20,'Pairing list resultat'!$C$72:$J$73,2,FALSE))))</f>
        <v>0</v>
      </c>
      <c r="N20" s="44">
        <f>IF(COUNTIF('Pairing list resultat'!$C$76:$J$77,B20)=1,HLOOKUP(B20,'Pairing list resultat'!$C$76:$J$77,2,FALSE),
(IF(COUNTIF('Pairing list resultat'!$C$78:$J$79,B20)=1,HLOOKUP(B20,'Pairing list resultat'!$C$78:$J$79,2,FALSE),
HLOOKUP(B20,'Pairing list resultat'!$C$80:$J$81,2,FALSE))))</f>
        <v>0</v>
      </c>
      <c r="O20" s="44">
        <f>IF(COUNTIF('Pairing list resultat'!$C$84:$J$85,B20)=1,HLOOKUP(B20,'Pairing list resultat'!$C$84:$J$85,2,FALSE),
(IF(COUNTIF('Pairing list resultat'!$C$86:$J$87,B20)=1,HLOOKUP(B20,'Pairing list resultat'!$C$86:$J$87,2,FALSE),
HLOOKUP(B20,'Pairing list resultat'!$C$88:$J$89,2,FALSE))))</f>
        <v>0</v>
      </c>
      <c r="P20" s="44">
        <f>IF(COUNTIF('Pairing list resultat'!$C$92:$J$93,B20)=1,HLOOKUP(B20,'Pairing list resultat'!$C$92:$J$93,2,FALSE),
(IF(COUNTIF('Pairing list resultat'!$C$94:$J$95,B20)=1,HLOOKUP(B20,'Pairing list resultat'!$C$94:$J$95,2,FALSE),
HLOOKUP(B20,'Pairing list resultat'!$C$96:$J$97,2,FALSE))))</f>
        <v>0</v>
      </c>
      <c r="Q20" s="44">
        <f>IF(COUNTIF('Pairing list resultat'!$C$100:$J$101,B20)=1,HLOOKUP(B20,'Pairing list resultat'!$C$100:$J$101,2,FALSE),
(IF(COUNTIF('Pairing list resultat'!$C$102:$J$103,B20)=1,HLOOKUP(B20,'Pairing list resultat'!$C$102:$J$103,2,FALSE),
HLOOKUP(B20,'Pairing list resultat'!$C$104:$J$105,2,FALSE))))</f>
        <v>0</v>
      </c>
      <c r="R20" s="44">
        <f>IF(COUNTIF('Pairing list resultat'!$C$108:$J$109,B20)=1,HLOOKUP(B20,'Pairing list resultat'!$C$108:$J$109,2,FALSE),
(IF(COUNTIF('Pairing list resultat'!$C$110:$J$111,B20)=1,HLOOKUP(B20,'Pairing list resultat'!$C$110:$J$111,2,FALSE),
HLOOKUP(B20,'Pairing list resultat'!$C$112:$J$113,2,FALSE))))</f>
        <v>0</v>
      </c>
      <c r="S20" s="44">
        <f>IF(COUNTIF('Pairing list resultat'!$C$116:$J$117,B20)=1,HLOOKUP(B20,'Pairing list resultat'!$C$116:$J$117,2,FALSE),
(IF(COUNTIF('Pairing list resultat'!$C$118:$J$119,B20)=1,HLOOKUP(B20,'Pairing list resultat'!$C$118:$J$119,2,FALSE),
HLOOKUP(B20,'Pairing list resultat'!$C$120:$J$121,2,FALSE))))</f>
        <v>0</v>
      </c>
      <c r="T20" s="44">
        <f>IF(COUNTIF('Pairing list resultat'!$C$124:$J$125,B20)=1,HLOOKUP(B20,'Pairing list resultat'!$C$124:$J$125,2,FALSE),
(IF(COUNTIF('Pairing list resultat'!$C$126:$J$127,B20)=1,HLOOKUP(B20,'Pairing list resultat'!$C$126:$J$127,2,FALSE),
HLOOKUP(B20,'Pairing list resultat'!$C$128:$J$129,2,FALSE))))</f>
        <v>0</v>
      </c>
      <c r="U20" s="44">
        <f>IF(COUNTIF('Pairing list resultat'!$C$132:$J$133,B20)=1,HLOOKUP(B20,'Pairing list resultat'!$C$132:$J$133,2,FALSE),
(IF(COUNTIF('Pairing list resultat'!$C$134:$J$135,B20)=1,HLOOKUP(B20,'Pairing list resultat'!$C$134:$J$135,2,FALSE),
HLOOKUP(B20,'Pairing list resultat'!$C$136:$J$137,2,FALSE))))</f>
        <v>0</v>
      </c>
      <c r="V20" s="44">
        <f>IF(COUNTIF('Pairing list resultat'!$C$140:$J$141,B20)=1,HLOOKUP(B20,'Pairing list resultat'!$C$140:$J$141,2,FALSE),
(IF(COUNTIF('Pairing list resultat'!$C$142:$J$143,B20)=1,HLOOKUP(B20,'Pairing list resultat'!$C$142:$J$143,2,FALSE),
HLOOKUP(B20,'Pairing list resultat'!$C$144:$J$145,2,FALSE))))</f>
        <v>0</v>
      </c>
      <c r="W20" s="44">
        <f>IF(COUNTIF('Pairing list resultat'!$C$148:$J$149,B20)=1,HLOOKUP(B20,'Pairing list resultat'!$C$148:$J$149,2,FALSE),
(IF(COUNTIF('Pairing list resultat'!$C$150:$J$151,B20)=1,HLOOKUP(B20,'Pairing list resultat'!$C$150:$J$151,2,FALSE),
HLOOKUP(B20,'Pairing list resultat'!$C$152:$J$153,2,FALSE))))</f>
        <v>0</v>
      </c>
      <c r="X20" s="44">
        <f>IF(COUNTIF('Pairing list resultat'!$C$156:$J$157,B20)=1,HLOOKUP(B20,'Pairing list resultat'!$C$156:$J$157,2,FALSE),
(IF(COUNTIF('Pairing list resultat'!$C$158:$J$159,B20)=1,HLOOKUP(B20,'Pairing list resultat'!$C$158:$J$159,2,FALSE),
HLOOKUP(B20,'Pairing list resultat'!$C$160:$J$161,2,FALSE))))</f>
        <v>0</v>
      </c>
      <c r="Y20" s="44">
        <f>IF(COUNTIF('Pairing list resultat'!$C$164:$J$165,B20)=1,HLOOKUP(B20,'Pairing list resultat'!$C$164:$J$165,2,FALSE),
(IF(COUNTIF('Pairing list resultat'!$C$166:$J$167,B20)=1,HLOOKUP(B20,'Pairing list resultat'!$C$166:$J$167,2,FALSE),
HLOOKUP(B20,'Pairing list resultat'!$C$168:$J$169,2,FALSE))))</f>
        <v>0</v>
      </c>
      <c r="Z20" s="44">
        <f>IF(COUNTIF('Pairing list resultat'!$C$172:$J$173,B20)=1,HLOOKUP(B20,'Pairing list resultat'!$C$172:$J$173,2,FALSE),
(IF(COUNTIF('Pairing list resultat'!$C$174:$J$175,B20)=1,HLOOKUP(B20,'Pairing list resultat'!$C$174:$J$175,2,FALSE),
HLOOKUP(B20,'Pairing list resultat'!$C$176:$J$177,2,FALSE))))</f>
        <v>0</v>
      </c>
      <c r="AA20" s="44">
        <f>IF(COUNTIF('Pairing list resultat'!$C$180:$J$181,B20)=1,HLOOKUP(B20,'Pairing list resultat'!$C$180:$J$181,2,FALSE),
(IF(COUNTIF('Pairing list resultat'!$C$182:$J$183,B20)=1,HLOOKUP(B20,'Pairing list resultat'!$C$182:$J$183,2,FALSE),
HLOOKUP(B20,'Pairing list resultat'!$C$184:$J$185,2,FALSE))))</f>
        <v>0</v>
      </c>
      <c r="AB20" s="44">
        <f>IF(COUNTIF('Pairing list resultat'!$C$188:$J$189,B20)=1,HLOOKUP(B20,'Pairing list resultat'!$C$188:$J$189,2,FALSE),
(IF(COUNTIF('Pairing list resultat'!$C$190:$J$191,B20)=1,HLOOKUP(B20,'Pairing list resultat'!$C$190:$J$191,2,FALSE),
HLOOKUP(B20,'Pairing list resultat'!$C$192:$J$193,2,FALSE))))</f>
        <v>0</v>
      </c>
      <c r="AC20" s="44">
        <f>IF(COUNTIF('Pairing list resultat'!$C$196:$J$197,B20)=1,HLOOKUP(B20,'Pairing list resultat'!$C$196:$J$197,2,FALSE),
(IF(COUNTIF('Pairing list resultat'!$C$198:$J$199,B20)=1,HLOOKUP(B20,'Pairing list resultat'!$C$198:$J$199,2,FALSE),
HLOOKUP(B20,'Pairing list resultat'!$C$200:$J$201,2,FALSE))))</f>
        <v>0</v>
      </c>
      <c r="AE20" s="15">
        <f t="shared" si="2"/>
        <v>0</v>
      </c>
      <c r="AF20" s="15">
        <f t="shared" si="3"/>
        <v>0</v>
      </c>
      <c r="AG20" s="15">
        <f t="shared" si="4"/>
        <v>0</v>
      </c>
      <c r="AH20" s="15">
        <f t="shared" si="5"/>
        <v>0</v>
      </c>
      <c r="AI20" s="15">
        <f t="shared" si="6"/>
        <v>0</v>
      </c>
      <c r="AJ20" s="15">
        <f t="shared" si="7"/>
        <v>0</v>
      </c>
      <c r="AK20" s="15">
        <f t="shared" si="8"/>
        <v>0</v>
      </c>
      <c r="AL20" s="15">
        <f t="shared" si="9"/>
        <v>0</v>
      </c>
    </row>
    <row r="21" spans="1:38" x14ac:dyDescent="0.3">
      <c r="A21" s="43"/>
      <c r="B21" s="95" t="s">
        <v>178</v>
      </c>
      <c r="C21" s="42">
        <f t="shared" si="0"/>
        <v>1</v>
      </c>
      <c r="D21" s="42">
        <f t="shared" si="1"/>
        <v>0</v>
      </c>
      <c r="E21" s="44">
        <f>IF(COUNTIF('Pairing list resultat'!$C$4:$J$5,B21)=1,HLOOKUP(B21,'Pairing list resultat'!$C$4:$J$5,2,FALSE),
(IF(COUNTIF('Pairing list resultat'!$C$6:$J$7,B21)=1,HLOOKUP(B21,'Pairing list resultat'!$C$6:$J$7,2,FALSE),
HLOOKUP(B21,'Pairing list resultat'!$C$8:$J$9,2,FALSE))))</f>
        <v>0</v>
      </c>
      <c r="F21" s="44">
        <f>IF(COUNTIF('Pairing list resultat'!$C$12:$J$13,B21)=1,HLOOKUP(B21,'Pairing list resultat'!$C$12:$J$13,2,FALSE),
(IF(COUNTIF('Pairing list resultat'!$C$14:$J$15,B21)=1,HLOOKUP(B21,'Pairing list resultat'!$C$14:$J$15,2,FALSE),
HLOOKUP(B21,'Pairing list resultat'!$C$16:$J$17,2,FALSE))))</f>
        <v>0</v>
      </c>
      <c r="G21" s="44">
        <f>IF(COUNTIF('Pairing list resultat'!$C$20:$J$21,B21)=1,HLOOKUP(B21,'Pairing list resultat'!$C$20:$J$21,2,FALSE),
(IF(COUNTIF('Pairing list resultat'!$C$22:$J$23,B21)=1,HLOOKUP(B21,'Pairing list resultat'!$C$22:$J$23,2,FALSE),
HLOOKUP(B21,'Pairing list resultat'!$C$24:$J$25,2,FALSE))))</f>
        <v>0</v>
      </c>
      <c r="H21" s="44">
        <f>IF(COUNTIF('Pairing list resultat'!$C$28:$J$29,B21)=1,HLOOKUP(B21,'Pairing list resultat'!$C$28:$J$29,2,FALSE),
(IF(COUNTIF('Pairing list resultat'!$C$30:$J$31,B21)=1,HLOOKUP(B21,'Pairing list resultat'!$C$30:$J$31,2,FALSE),
HLOOKUP(B21,'Pairing list resultat'!$C$32:$J$33,2,FALSE))))</f>
        <v>0</v>
      </c>
      <c r="I21" s="44">
        <f>IF(COUNTIF('Pairing list resultat'!$C$36:$J$37,B21)=1,HLOOKUP(B21,'Pairing list resultat'!$C$36:$J$37,2,FALSE),
(IF(COUNTIF('Pairing list resultat'!$C$38:$J$39,B21)=1,HLOOKUP(B21,'Pairing list resultat'!$C$38:$J$39,2,FALSE),
HLOOKUP(B21,'Pairing list resultat'!$C$40:$J$41,2,FALSE))))</f>
        <v>0</v>
      </c>
      <c r="J21" s="44">
        <f>IF(COUNTIF('Pairing list resultat'!$C$44:$J$45,B21)=1,HLOOKUP(B21,'Pairing list resultat'!$C$44:$J$45,2,FALSE),
(IF(COUNTIF('Pairing list resultat'!$C$46:$J$47,B21)=1,HLOOKUP(B21,'Pairing list resultat'!$C$46:$J$47,2,FALSE),
HLOOKUP(B21,'Pairing list resultat'!$C$48:$J$49,2,FALSE))))</f>
        <v>0</v>
      </c>
      <c r="K21" s="44">
        <f>IF(COUNTIF('Pairing list resultat'!$C$52:$J$53,B21)=1,HLOOKUP(B21,'Pairing list resultat'!$C$52:$J$53,2,FALSE),
(IF(COUNTIF('Pairing list resultat'!$C$54:$J$55,B21)=1,HLOOKUP(B21,'Pairing list resultat'!$C$54:$J$55,2,FALSE),
HLOOKUP(B21,'Pairing list resultat'!$C$56:$J$57,2,FALSE))))</f>
        <v>0</v>
      </c>
      <c r="L21" s="44">
        <f>IF(COUNTIF('Pairing list resultat'!$C$60:$J$61,B21)=1,HLOOKUP(B21,'Pairing list resultat'!$C$60:$J$61,2,FALSE),
(IF(COUNTIF('Pairing list resultat'!$C$62:$J$63,B21)=1,HLOOKUP(B21,'Pairing list resultat'!$C$62:$J$63,2,FALSE),
HLOOKUP(B21,'Pairing list resultat'!$C$64:$J$65,2,FALSE))))</f>
        <v>0</v>
      </c>
      <c r="M21" s="44">
        <f>IF(COUNTIF('Pairing list resultat'!$C$68:$J$69,B21)=1,HLOOKUP(B21,'Pairing list resultat'!$C$68:$J$69,2,FALSE),
(IF(COUNTIF('Pairing list resultat'!$C$70:$J$71,B21)=1,HLOOKUP(B21,'Pairing list resultat'!$C$70:$J$71,2,FALSE),
HLOOKUP(B21,'Pairing list resultat'!$C$72:$J$73,2,FALSE))))</f>
        <v>0</v>
      </c>
      <c r="N21" s="44">
        <f>IF(COUNTIF('Pairing list resultat'!$C$76:$J$77,B21)=1,HLOOKUP(B21,'Pairing list resultat'!$C$76:$J$77,2,FALSE),
(IF(COUNTIF('Pairing list resultat'!$C$78:$J$79,B21)=1,HLOOKUP(B21,'Pairing list resultat'!$C$78:$J$79,2,FALSE),
HLOOKUP(B21,'Pairing list resultat'!$C$80:$J$81,2,FALSE))))</f>
        <v>0</v>
      </c>
      <c r="O21" s="44">
        <f>IF(COUNTIF('Pairing list resultat'!$C$84:$J$85,B21)=1,HLOOKUP(B21,'Pairing list resultat'!$C$84:$J$85,2,FALSE),
(IF(COUNTIF('Pairing list resultat'!$C$86:$J$87,B21)=1,HLOOKUP(B21,'Pairing list resultat'!$C$86:$J$87,2,FALSE),
HLOOKUP(B21,'Pairing list resultat'!$C$88:$J$89,2,FALSE))))</f>
        <v>0</v>
      </c>
      <c r="P21" s="44">
        <f>IF(COUNTIF('Pairing list resultat'!$C$92:$J$93,B21)=1,HLOOKUP(B21,'Pairing list resultat'!$C$92:$J$93,2,FALSE),
(IF(COUNTIF('Pairing list resultat'!$C$94:$J$95,B21)=1,HLOOKUP(B21,'Pairing list resultat'!$C$94:$J$95,2,FALSE),
HLOOKUP(B21,'Pairing list resultat'!$C$96:$J$97,2,FALSE))))</f>
        <v>0</v>
      </c>
      <c r="Q21" s="44">
        <f>IF(COUNTIF('Pairing list resultat'!$C$100:$J$101,B21)=1,HLOOKUP(B21,'Pairing list resultat'!$C$100:$J$101,2,FALSE),
(IF(COUNTIF('Pairing list resultat'!$C$102:$J$103,B21)=1,HLOOKUP(B21,'Pairing list resultat'!$C$102:$J$103,2,FALSE),
HLOOKUP(B21,'Pairing list resultat'!$C$104:$J$105,2,FALSE))))</f>
        <v>0</v>
      </c>
      <c r="R21" s="44">
        <f>IF(COUNTIF('Pairing list resultat'!$C$108:$J$109,B21)=1,HLOOKUP(B21,'Pairing list resultat'!$C$108:$J$109,2,FALSE),
(IF(COUNTIF('Pairing list resultat'!$C$110:$J$111,B21)=1,HLOOKUP(B21,'Pairing list resultat'!$C$110:$J$111,2,FALSE),
HLOOKUP(B21,'Pairing list resultat'!$C$112:$J$113,2,FALSE))))</f>
        <v>0</v>
      </c>
      <c r="S21" s="44">
        <f>IF(COUNTIF('Pairing list resultat'!$C$116:$J$117,B21)=1,HLOOKUP(B21,'Pairing list resultat'!$C$116:$J$117,2,FALSE),
(IF(COUNTIF('Pairing list resultat'!$C$118:$J$119,B21)=1,HLOOKUP(B21,'Pairing list resultat'!$C$118:$J$119,2,FALSE),
HLOOKUP(B21,'Pairing list resultat'!$C$120:$J$121,2,FALSE))))</f>
        <v>0</v>
      </c>
      <c r="T21" s="44">
        <f>IF(COUNTIF('Pairing list resultat'!$C$124:$J$125,B21)=1,HLOOKUP(B21,'Pairing list resultat'!$C$124:$J$125,2,FALSE),
(IF(COUNTIF('Pairing list resultat'!$C$126:$J$127,B21)=1,HLOOKUP(B21,'Pairing list resultat'!$C$126:$J$127,2,FALSE),
HLOOKUP(B21,'Pairing list resultat'!$C$128:$J$129,2,FALSE))))</f>
        <v>0</v>
      </c>
      <c r="U21" s="44">
        <f>IF(COUNTIF('Pairing list resultat'!$C$132:$J$133,B21)=1,HLOOKUP(B21,'Pairing list resultat'!$C$132:$J$133,2,FALSE),
(IF(COUNTIF('Pairing list resultat'!$C$134:$J$135,B21)=1,HLOOKUP(B21,'Pairing list resultat'!$C$134:$J$135,2,FALSE),
HLOOKUP(B21,'Pairing list resultat'!$C$136:$J$137,2,FALSE))))</f>
        <v>0</v>
      </c>
      <c r="V21" s="44">
        <f>IF(COUNTIF('Pairing list resultat'!$C$140:$J$141,B21)=1,HLOOKUP(B21,'Pairing list resultat'!$C$140:$J$141,2,FALSE),
(IF(COUNTIF('Pairing list resultat'!$C$142:$J$143,B21)=1,HLOOKUP(B21,'Pairing list resultat'!$C$142:$J$143,2,FALSE),
HLOOKUP(B21,'Pairing list resultat'!$C$144:$J$145,2,FALSE))))</f>
        <v>0</v>
      </c>
      <c r="W21" s="44">
        <f>IF(COUNTIF('Pairing list resultat'!$C$148:$J$149,B21)=1,HLOOKUP(B21,'Pairing list resultat'!$C$148:$J$149,2,FALSE),
(IF(COUNTIF('Pairing list resultat'!$C$150:$J$151,B21)=1,HLOOKUP(B21,'Pairing list resultat'!$C$150:$J$151,2,FALSE),
HLOOKUP(B21,'Pairing list resultat'!$C$152:$J$153,2,FALSE))))</f>
        <v>0</v>
      </c>
      <c r="X21" s="44">
        <f>IF(COUNTIF('Pairing list resultat'!$C$156:$J$157,B21)=1,HLOOKUP(B21,'Pairing list resultat'!$C$156:$J$157,2,FALSE),
(IF(COUNTIF('Pairing list resultat'!$C$158:$J$159,B21)=1,HLOOKUP(B21,'Pairing list resultat'!$C$158:$J$159,2,FALSE),
HLOOKUP(B21,'Pairing list resultat'!$C$160:$J$161,2,FALSE))))</f>
        <v>0</v>
      </c>
      <c r="Y21" s="44">
        <f>IF(COUNTIF('Pairing list resultat'!$C$164:$J$165,B21)=1,HLOOKUP(B21,'Pairing list resultat'!$C$164:$J$165,2,FALSE),
(IF(COUNTIF('Pairing list resultat'!$C$166:$J$167,B21)=1,HLOOKUP(B21,'Pairing list resultat'!$C$166:$J$167,2,FALSE),
HLOOKUP(B21,'Pairing list resultat'!$C$168:$J$169,2,FALSE))))</f>
        <v>0</v>
      </c>
      <c r="Z21" s="44">
        <f>IF(COUNTIF('Pairing list resultat'!$C$172:$J$173,B21)=1,HLOOKUP(B21,'Pairing list resultat'!$C$172:$J$173,2,FALSE),
(IF(COUNTIF('Pairing list resultat'!$C$174:$J$175,B21)=1,HLOOKUP(B21,'Pairing list resultat'!$C$174:$J$175,2,FALSE),
HLOOKUP(B21,'Pairing list resultat'!$C$176:$J$177,2,FALSE))))</f>
        <v>0</v>
      </c>
      <c r="AA21" s="44">
        <f>IF(COUNTIF('Pairing list resultat'!$C$180:$J$181,B21)=1,HLOOKUP(B21,'Pairing list resultat'!$C$180:$J$181,2,FALSE),
(IF(COUNTIF('Pairing list resultat'!$C$182:$J$183,B21)=1,HLOOKUP(B21,'Pairing list resultat'!$C$182:$J$183,2,FALSE),
HLOOKUP(B21,'Pairing list resultat'!$C$184:$J$185,2,FALSE))))</f>
        <v>0</v>
      </c>
      <c r="AB21" s="44">
        <f>IF(COUNTIF('Pairing list resultat'!$C$188:$J$189,B21)=1,HLOOKUP(B21,'Pairing list resultat'!$C$188:$J$189,2,FALSE),
(IF(COUNTIF('Pairing list resultat'!$C$190:$J$191,B21)=1,HLOOKUP(B21,'Pairing list resultat'!$C$190:$J$191,2,FALSE),
HLOOKUP(B21,'Pairing list resultat'!$C$192:$J$193,2,FALSE))))</f>
        <v>0</v>
      </c>
      <c r="AC21" s="44">
        <f>IF(COUNTIF('Pairing list resultat'!$C$196:$J$197,B21)=1,HLOOKUP(B21,'Pairing list resultat'!$C$196:$J$197,2,FALSE),
(IF(COUNTIF('Pairing list resultat'!$C$198:$J$199,B21)=1,HLOOKUP(B21,'Pairing list resultat'!$C$198:$J$199,2,FALSE),
HLOOKUP(B21,'Pairing list resultat'!$C$200:$J$201,2,FALSE))))</f>
        <v>0</v>
      </c>
      <c r="AE21" s="15">
        <f t="shared" si="2"/>
        <v>0</v>
      </c>
      <c r="AF21" s="15">
        <f t="shared" si="3"/>
        <v>0</v>
      </c>
      <c r="AG21" s="15">
        <f t="shared" si="4"/>
        <v>0</v>
      </c>
      <c r="AH21" s="15">
        <f t="shared" si="5"/>
        <v>0</v>
      </c>
      <c r="AI21" s="15">
        <f t="shared" si="6"/>
        <v>0</v>
      </c>
      <c r="AJ21" s="15">
        <f t="shared" si="7"/>
        <v>0</v>
      </c>
      <c r="AK21" s="15">
        <f t="shared" si="8"/>
        <v>0</v>
      </c>
      <c r="AL21" s="15">
        <f t="shared" si="9"/>
        <v>0</v>
      </c>
    </row>
    <row r="22" spans="1:38" x14ac:dyDescent="0.3">
      <c r="A22" s="43"/>
      <c r="B22" s="95" t="s">
        <v>179</v>
      </c>
      <c r="C22" s="42">
        <f t="shared" si="0"/>
        <v>1</v>
      </c>
      <c r="D22" s="42">
        <f t="shared" si="1"/>
        <v>0</v>
      </c>
      <c r="E22" s="44">
        <f>IF(COUNTIF('Pairing list resultat'!$C$4:$J$5,B22)=1,HLOOKUP(B22,'Pairing list resultat'!$C$4:$J$5,2,FALSE),
(IF(COUNTIF('Pairing list resultat'!$C$6:$J$7,B22)=1,HLOOKUP(B22,'Pairing list resultat'!$C$6:$J$7,2,FALSE),
HLOOKUP(B22,'Pairing list resultat'!$C$8:$J$9,2,FALSE))))</f>
        <v>0</v>
      </c>
      <c r="F22" s="44">
        <f>IF(COUNTIF('Pairing list resultat'!$C$12:$J$13,B22)=1,HLOOKUP(B22,'Pairing list resultat'!$C$12:$J$13,2,FALSE),
(IF(COUNTIF('Pairing list resultat'!$C$14:$J$15,B22)=1,HLOOKUP(B22,'Pairing list resultat'!$C$14:$J$15,2,FALSE),
HLOOKUP(B22,'Pairing list resultat'!$C$16:$J$17,2,FALSE))))</f>
        <v>0</v>
      </c>
      <c r="G22" s="44">
        <f>IF(COUNTIF('Pairing list resultat'!$C$20:$J$21,B22)=1,HLOOKUP(B22,'Pairing list resultat'!$C$20:$J$21,2,FALSE),
(IF(COUNTIF('Pairing list resultat'!$C$22:$J$23,B22)=1,HLOOKUP(B22,'Pairing list resultat'!$C$22:$J$23,2,FALSE),
HLOOKUP(B22,'Pairing list resultat'!$C$24:$J$25,2,FALSE))))</f>
        <v>0</v>
      </c>
      <c r="H22" s="44">
        <f>IF(COUNTIF('Pairing list resultat'!$C$28:$J$29,B22)=1,HLOOKUP(B22,'Pairing list resultat'!$C$28:$J$29,2,FALSE),
(IF(COUNTIF('Pairing list resultat'!$C$30:$J$31,B22)=1,HLOOKUP(B22,'Pairing list resultat'!$C$30:$J$31,2,FALSE),
HLOOKUP(B22,'Pairing list resultat'!$C$32:$J$33,2,FALSE))))</f>
        <v>0</v>
      </c>
      <c r="I22" s="44">
        <f>IF(COUNTIF('Pairing list resultat'!$C$36:$J$37,B22)=1,HLOOKUP(B22,'Pairing list resultat'!$C$36:$J$37,2,FALSE),
(IF(COUNTIF('Pairing list resultat'!$C$38:$J$39,B22)=1,HLOOKUP(B22,'Pairing list resultat'!$C$38:$J$39,2,FALSE),
HLOOKUP(B22,'Pairing list resultat'!$C$40:$J$41,2,FALSE))))</f>
        <v>0</v>
      </c>
      <c r="J22" s="44">
        <f>IF(COUNTIF('Pairing list resultat'!$C$44:$J$45,B22)=1,HLOOKUP(B22,'Pairing list resultat'!$C$44:$J$45,2,FALSE),
(IF(COUNTIF('Pairing list resultat'!$C$46:$J$47,B22)=1,HLOOKUP(B22,'Pairing list resultat'!$C$46:$J$47,2,FALSE),
HLOOKUP(B22,'Pairing list resultat'!$C$48:$J$49,2,FALSE))))</f>
        <v>0</v>
      </c>
      <c r="K22" s="44">
        <f>IF(COUNTIF('Pairing list resultat'!$C$52:$J$53,B22)=1,HLOOKUP(B22,'Pairing list resultat'!$C$52:$J$53,2,FALSE),
(IF(COUNTIF('Pairing list resultat'!$C$54:$J$55,B22)=1,HLOOKUP(B22,'Pairing list resultat'!$C$54:$J$55,2,FALSE),
HLOOKUP(B22,'Pairing list resultat'!$C$56:$J$57,2,FALSE))))</f>
        <v>0</v>
      </c>
      <c r="L22" s="44">
        <f>IF(COUNTIF('Pairing list resultat'!$C$60:$J$61,B22)=1,HLOOKUP(B22,'Pairing list resultat'!$C$60:$J$61,2,FALSE),
(IF(COUNTIF('Pairing list resultat'!$C$62:$J$63,B22)=1,HLOOKUP(B22,'Pairing list resultat'!$C$62:$J$63,2,FALSE),
HLOOKUP(B22,'Pairing list resultat'!$C$64:$J$65,2,FALSE))))</f>
        <v>0</v>
      </c>
      <c r="M22" s="44">
        <f>IF(COUNTIF('Pairing list resultat'!$C$68:$J$69,B22)=1,HLOOKUP(B22,'Pairing list resultat'!$C$68:$J$69,2,FALSE),
(IF(COUNTIF('Pairing list resultat'!$C$70:$J$71,B22)=1,HLOOKUP(B22,'Pairing list resultat'!$C$70:$J$71,2,FALSE),
HLOOKUP(B22,'Pairing list resultat'!$C$72:$J$73,2,FALSE))))</f>
        <v>0</v>
      </c>
      <c r="N22" s="44">
        <f>IF(COUNTIF('Pairing list resultat'!$C$76:$J$77,B22)=1,HLOOKUP(B22,'Pairing list resultat'!$C$76:$J$77,2,FALSE),
(IF(COUNTIF('Pairing list resultat'!$C$78:$J$79,B22)=1,HLOOKUP(B22,'Pairing list resultat'!$C$78:$J$79,2,FALSE),
HLOOKUP(B22,'Pairing list resultat'!$C$80:$J$81,2,FALSE))))</f>
        <v>0</v>
      </c>
      <c r="O22" s="44">
        <f>IF(COUNTIF('Pairing list resultat'!$C$84:$J$85,B22)=1,HLOOKUP(B22,'Pairing list resultat'!$C$84:$J$85,2,FALSE),
(IF(COUNTIF('Pairing list resultat'!$C$86:$J$87,B22)=1,HLOOKUP(B22,'Pairing list resultat'!$C$86:$J$87,2,FALSE),
HLOOKUP(B22,'Pairing list resultat'!$C$88:$J$89,2,FALSE))))</f>
        <v>0</v>
      </c>
      <c r="P22" s="44">
        <f>IF(COUNTIF('Pairing list resultat'!$C$92:$J$93,B22)=1,HLOOKUP(B22,'Pairing list resultat'!$C$92:$J$93,2,FALSE),
(IF(COUNTIF('Pairing list resultat'!$C$94:$J$95,B22)=1,HLOOKUP(B22,'Pairing list resultat'!$C$94:$J$95,2,FALSE),
HLOOKUP(B22,'Pairing list resultat'!$C$96:$J$97,2,FALSE))))</f>
        <v>0</v>
      </c>
      <c r="Q22" s="44">
        <f>IF(COUNTIF('Pairing list resultat'!$C$100:$J$101,B22)=1,HLOOKUP(B22,'Pairing list resultat'!$C$100:$J$101,2,FALSE),
(IF(COUNTIF('Pairing list resultat'!$C$102:$J$103,B22)=1,HLOOKUP(B22,'Pairing list resultat'!$C$102:$J$103,2,FALSE),
HLOOKUP(B22,'Pairing list resultat'!$C$104:$J$105,2,FALSE))))</f>
        <v>0</v>
      </c>
      <c r="R22" s="44">
        <f>IF(COUNTIF('Pairing list resultat'!$C$108:$J$109,B22)=1,HLOOKUP(B22,'Pairing list resultat'!$C$108:$J$109,2,FALSE),
(IF(COUNTIF('Pairing list resultat'!$C$110:$J$111,B22)=1,HLOOKUP(B22,'Pairing list resultat'!$C$110:$J$111,2,FALSE),
HLOOKUP(B22,'Pairing list resultat'!$C$112:$J$113,2,FALSE))))</f>
        <v>0</v>
      </c>
      <c r="S22" s="44">
        <f>IF(COUNTIF('Pairing list resultat'!$C$116:$J$117,B22)=1,HLOOKUP(B22,'Pairing list resultat'!$C$116:$J$117,2,FALSE),
(IF(COUNTIF('Pairing list resultat'!$C$118:$J$119,B22)=1,HLOOKUP(B22,'Pairing list resultat'!$C$118:$J$119,2,FALSE),
HLOOKUP(B22,'Pairing list resultat'!$C$120:$J$121,2,FALSE))))</f>
        <v>0</v>
      </c>
      <c r="T22" s="44">
        <f>IF(COUNTIF('Pairing list resultat'!$C$124:$J$125,B22)=1,HLOOKUP(B22,'Pairing list resultat'!$C$124:$J$125,2,FALSE),
(IF(COUNTIF('Pairing list resultat'!$C$126:$J$127,B22)=1,HLOOKUP(B22,'Pairing list resultat'!$C$126:$J$127,2,FALSE),
HLOOKUP(B22,'Pairing list resultat'!$C$128:$J$129,2,FALSE))))</f>
        <v>0</v>
      </c>
      <c r="U22" s="44">
        <f>IF(COUNTIF('Pairing list resultat'!$C$132:$J$133,B22)=1,HLOOKUP(B22,'Pairing list resultat'!$C$132:$J$133,2,FALSE),
(IF(COUNTIF('Pairing list resultat'!$C$134:$J$135,B22)=1,HLOOKUP(B22,'Pairing list resultat'!$C$134:$J$135,2,FALSE),
HLOOKUP(B22,'Pairing list resultat'!$C$136:$J$137,2,FALSE))))</f>
        <v>0</v>
      </c>
      <c r="V22" s="44">
        <f>IF(COUNTIF('Pairing list resultat'!$C$140:$J$141,B22)=1,HLOOKUP(B22,'Pairing list resultat'!$C$140:$J$141,2,FALSE),
(IF(COUNTIF('Pairing list resultat'!$C$142:$J$143,B22)=1,HLOOKUP(B22,'Pairing list resultat'!$C$142:$J$143,2,FALSE),
HLOOKUP(B22,'Pairing list resultat'!$C$144:$J$145,2,FALSE))))</f>
        <v>0</v>
      </c>
      <c r="W22" s="44">
        <f>IF(COUNTIF('Pairing list resultat'!$C$148:$J$149,B22)=1,HLOOKUP(B22,'Pairing list resultat'!$C$148:$J$149,2,FALSE),
(IF(COUNTIF('Pairing list resultat'!$C$150:$J$151,B22)=1,HLOOKUP(B22,'Pairing list resultat'!$C$150:$J$151,2,FALSE),
HLOOKUP(B22,'Pairing list resultat'!$C$152:$J$153,2,FALSE))))</f>
        <v>0</v>
      </c>
      <c r="X22" s="44">
        <f>IF(COUNTIF('Pairing list resultat'!$C$156:$J$157,B22)=1,HLOOKUP(B22,'Pairing list resultat'!$C$156:$J$157,2,FALSE),
(IF(COUNTIF('Pairing list resultat'!$C$158:$J$159,B22)=1,HLOOKUP(B22,'Pairing list resultat'!$C$158:$J$159,2,FALSE),
HLOOKUP(B22,'Pairing list resultat'!$C$160:$J$161,2,FALSE))))</f>
        <v>0</v>
      </c>
      <c r="Y22" s="44">
        <f>IF(COUNTIF('Pairing list resultat'!$C$164:$J$165,B22)=1,HLOOKUP(B22,'Pairing list resultat'!$C$164:$J$165,2,FALSE),
(IF(COUNTIF('Pairing list resultat'!$C$166:$J$167,B22)=1,HLOOKUP(B22,'Pairing list resultat'!$C$166:$J$167,2,FALSE),
HLOOKUP(B22,'Pairing list resultat'!$C$168:$J$169,2,FALSE))))</f>
        <v>0</v>
      </c>
      <c r="Z22" s="44">
        <f>IF(COUNTIF('Pairing list resultat'!$C$172:$J$173,B22)=1,HLOOKUP(B22,'Pairing list resultat'!$C$172:$J$173,2,FALSE),
(IF(COUNTIF('Pairing list resultat'!$C$174:$J$175,B22)=1,HLOOKUP(B22,'Pairing list resultat'!$C$174:$J$175,2,FALSE),
HLOOKUP(B22,'Pairing list resultat'!$C$176:$J$177,2,FALSE))))</f>
        <v>0</v>
      </c>
      <c r="AA22" s="44">
        <f>IF(COUNTIF('Pairing list resultat'!$C$180:$J$181,B22)=1,HLOOKUP(B22,'Pairing list resultat'!$C$180:$J$181,2,FALSE),
(IF(COUNTIF('Pairing list resultat'!$C$182:$J$183,B22)=1,HLOOKUP(B22,'Pairing list resultat'!$C$182:$J$183,2,FALSE),
HLOOKUP(B22,'Pairing list resultat'!$C$184:$J$185,2,FALSE))))</f>
        <v>0</v>
      </c>
      <c r="AB22" s="44">
        <f>IF(COUNTIF('Pairing list resultat'!$C$188:$J$189,B22)=1,HLOOKUP(B22,'Pairing list resultat'!$C$188:$J$189,2,FALSE),
(IF(COUNTIF('Pairing list resultat'!$C$190:$J$191,B22)=1,HLOOKUP(B22,'Pairing list resultat'!$C$190:$J$191,2,FALSE),
HLOOKUP(B22,'Pairing list resultat'!$C$192:$J$193,2,FALSE))))</f>
        <v>0</v>
      </c>
      <c r="AC22" s="44">
        <f>IF(COUNTIF('Pairing list resultat'!$C$196:$J$197,B22)=1,HLOOKUP(B22,'Pairing list resultat'!$C$196:$J$197,2,FALSE),
(IF(COUNTIF('Pairing list resultat'!$C$198:$J$199,B22)=1,HLOOKUP(B22,'Pairing list resultat'!$C$198:$J$199,2,FALSE),
HLOOKUP(B22,'Pairing list resultat'!$C$200:$J$201,2,FALSE))))</f>
        <v>0</v>
      </c>
      <c r="AE22" s="15">
        <f t="shared" si="2"/>
        <v>0</v>
      </c>
      <c r="AF22" s="15">
        <f t="shared" si="3"/>
        <v>0</v>
      </c>
      <c r="AG22" s="15">
        <f t="shared" si="4"/>
        <v>0</v>
      </c>
      <c r="AH22" s="15">
        <f t="shared" si="5"/>
        <v>0</v>
      </c>
      <c r="AI22" s="15">
        <f t="shared" si="6"/>
        <v>0</v>
      </c>
      <c r="AJ22" s="15">
        <f t="shared" si="7"/>
        <v>0</v>
      </c>
      <c r="AK22" s="15">
        <f t="shared" si="8"/>
        <v>0</v>
      </c>
      <c r="AL22" s="15">
        <f t="shared" si="9"/>
        <v>0</v>
      </c>
    </row>
    <row r="23" spans="1:38" x14ac:dyDescent="0.3">
      <c r="A23" s="43"/>
      <c r="B23" s="95" t="s">
        <v>180</v>
      </c>
      <c r="C23" s="42">
        <f t="shared" si="0"/>
        <v>1</v>
      </c>
      <c r="D23" s="42">
        <f t="shared" si="1"/>
        <v>0</v>
      </c>
      <c r="E23" s="44">
        <f>IF(COUNTIF('Pairing list resultat'!$C$4:$J$5,B23)=1,HLOOKUP(B23,'Pairing list resultat'!$C$4:$J$5,2,FALSE),
(IF(COUNTIF('Pairing list resultat'!$C$6:$J$7,B23)=1,HLOOKUP(B23,'Pairing list resultat'!$C$6:$J$7,2,FALSE),
HLOOKUP(B23,'Pairing list resultat'!$C$8:$J$9,2,FALSE))))</f>
        <v>0</v>
      </c>
      <c r="F23" s="44">
        <f>IF(COUNTIF('Pairing list resultat'!$C$12:$J$13,B23)=1,HLOOKUP(B23,'Pairing list resultat'!$C$12:$J$13,2,FALSE),
(IF(COUNTIF('Pairing list resultat'!$C$14:$J$15,B23)=1,HLOOKUP(B23,'Pairing list resultat'!$C$14:$J$15,2,FALSE),
HLOOKUP(B23,'Pairing list resultat'!$C$16:$J$17,2,FALSE))))</f>
        <v>0</v>
      </c>
      <c r="G23" s="44">
        <f>IF(COUNTIF('Pairing list resultat'!$C$20:$J$21,B23)=1,HLOOKUP(B23,'Pairing list resultat'!$C$20:$J$21,2,FALSE),
(IF(COUNTIF('Pairing list resultat'!$C$22:$J$23,B23)=1,HLOOKUP(B23,'Pairing list resultat'!$C$22:$J$23,2,FALSE),
HLOOKUP(B23,'Pairing list resultat'!$C$24:$J$25,2,FALSE))))</f>
        <v>0</v>
      </c>
      <c r="H23" s="44">
        <f>IF(COUNTIF('Pairing list resultat'!$C$28:$J$29,B23)=1,HLOOKUP(B23,'Pairing list resultat'!$C$28:$J$29,2,FALSE),
(IF(COUNTIF('Pairing list resultat'!$C$30:$J$31,B23)=1,HLOOKUP(B23,'Pairing list resultat'!$C$30:$J$31,2,FALSE),
HLOOKUP(B23,'Pairing list resultat'!$C$32:$J$33,2,FALSE))))</f>
        <v>0</v>
      </c>
      <c r="I23" s="44">
        <f>IF(COUNTIF('Pairing list resultat'!$C$36:$J$37,B23)=1,HLOOKUP(B23,'Pairing list resultat'!$C$36:$J$37,2,FALSE),
(IF(COUNTIF('Pairing list resultat'!$C$38:$J$39,B23)=1,HLOOKUP(B23,'Pairing list resultat'!$C$38:$J$39,2,FALSE),
HLOOKUP(B23,'Pairing list resultat'!$C$40:$J$41,2,FALSE))))</f>
        <v>0</v>
      </c>
      <c r="J23" s="44">
        <f>IF(COUNTIF('Pairing list resultat'!$C$44:$J$45,B23)=1,HLOOKUP(B23,'Pairing list resultat'!$C$44:$J$45,2,FALSE),
(IF(COUNTIF('Pairing list resultat'!$C$46:$J$47,B23)=1,HLOOKUP(B23,'Pairing list resultat'!$C$46:$J$47,2,FALSE),
HLOOKUP(B23,'Pairing list resultat'!$C$48:$J$49,2,FALSE))))</f>
        <v>0</v>
      </c>
      <c r="K23" s="44">
        <f>IF(COUNTIF('Pairing list resultat'!$C$52:$J$53,B23)=1,HLOOKUP(B23,'Pairing list resultat'!$C$52:$J$53,2,FALSE),
(IF(COUNTIF('Pairing list resultat'!$C$54:$J$55,B23)=1,HLOOKUP(B23,'Pairing list resultat'!$C$54:$J$55,2,FALSE),
HLOOKUP(B23,'Pairing list resultat'!$C$56:$J$57,2,FALSE))))</f>
        <v>0</v>
      </c>
      <c r="L23" s="44">
        <f>IF(COUNTIF('Pairing list resultat'!$C$60:$J$61,B23)=1,HLOOKUP(B23,'Pairing list resultat'!$C$60:$J$61,2,FALSE),
(IF(COUNTIF('Pairing list resultat'!$C$62:$J$63,B23)=1,HLOOKUP(B23,'Pairing list resultat'!$C$62:$J$63,2,FALSE),
HLOOKUP(B23,'Pairing list resultat'!$C$64:$J$65,2,FALSE))))</f>
        <v>0</v>
      </c>
      <c r="M23" s="44">
        <f>IF(COUNTIF('Pairing list resultat'!$C$68:$J$69,B23)=1,HLOOKUP(B23,'Pairing list resultat'!$C$68:$J$69,2,FALSE),
(IF(COUNTIF('Pairing list resultat'!$C$70:$J$71,B23)=1,HLOOKUP(B23,'Pairing list resultat'!$C$70:$J$71,2,FALSE),
HLOOKUP(B23,'Pairing list resultat'!$C$72:$J$73,2,FALSE))))</f>
        <v>0</v>
      </c>
      <c r="N23" s="44">
        <f>IF(COUNTIF('Pairing list resultat'!$C$76:$J$77,B23)=1,HLOOKUP(B23,'Pairing list resultat'!$C$76:$J$77,2,FALSE),
(IF(COUNTIF('Pairing list resultat'!$C$78:$J$79,B23)=1,HLOOKUP(B23,'Pairing list resultat'!$C$78:$J$79,2,FALSE),
HLOOKUP(B23,'Pairing list resultat'!$C$80:$J$81,2,FALSE))))</f>
        <v>0</v>
      </c>
      <c r="O23" s="44">
        <f>IF(COUNTIF('Pairing list resultat'!$C$84:$J$85,B23)=1,HLOOKUP(B23,'Pairing list resultat'!$C$84:$J$85,2,FALSE),
(IF(COUNTIF('Pairing list resultat'!$C$86:$J$87,B23)=1,HLOOKUP(B23,'Pairing list resultat'!$C$86:$J$87,2,FALSE),
HLOOKUP(B23,'Pairing list resultat'!$C$88:$J$89,2,FALSE))))</f>
        <v>0</v>
      </c>
      <c r="P23" s="44">
        <f>IF(COUNTIF('Pairing list resultat'!$C$92:$J$93,B23)=1,HLOOKUP(B23,'Pairing list resultat'!$C$92:$J$93,2,FALSE),
(IF(COUNTIF('Pairing list resultat'!$C$94:$J$95,B23)=1,HLOOKUP(B23,'Pairing list resultat'!$C$94:$J$95,2,FALSE),
HLOOKUP(B23,'Pairing list resultat'!$C$96:$J$97,2,FALSE))))</f>
        <v>0</v>
      </c>
      <c r="Q23" s="44">
        <f>IF(COUNTIF('Pairing list resultat'!$C$100:$J$101,B23)=1,HLOOKUP(B23,'Pairing list resultat'!$C$100:$J$101,2,FALSE),
(IF(COUNTIF('Pairing list resultat'!$C$102:$J$103,B23)=1,HLOOKUP(B23,'Pairing list resultat'!$C$102:$J$103,2,FALSE),
HLOOKUP(B23,'Pairing list resultat'!$C$104:$J$105,2,FALSE))))</f>
        <v>0</v>
      </c>
      <c r="R23" s="44">
        <f>IF(COUNTIF('Pairing list resultat'!$C$108:$J$109,B23)=1,HLOOKUP(B23,'Pairing list resultat'!$C$108:$J$109,2,FALSE),
(IF(COUNTIF('Pairing list resultat'!$C$110:$J$111,B23)=1,HLOOKUP(B23,'Pairing list resultat'!$C$110:$J$111,2,FALSE),
HLOOKUP(B23,'Pairing list resultat'!$C$112:$J$113,2,FALSE))))</f>
        <v>0</v>
      </c>
      <c r="S23" s="44">
        <f>IF(COUNTIF('Pairing list resultat'!$C$116:$J$117,B23)=1,HLOOKUP(B23,'Pairing list resultat'!$C$116:$J$117,2,FALSE),
(IF(COUNTIF('Pairing list resultat'!$C$118:$J$119,B23)=1,HLOOKUP(B23,'Pairing list resultat'!$C$118:$J$119,2,FALSE),
HLOOKUP(B23,'Pairing list resultat'!$C$120:$J$121,2,FALSE))))</f>
        <v>0</v>
      </c>
      <c r="T23" s="44">
        <f>IF(COUNTIF('Pairing list resultat'!$C$124:$J$125,B23)=1,HLOOKUP(B23,'Pairing list resultat'!$C$124:$J$125,2,FALSE),
(IF(COUNTIF('Pairing list resultat'!$C$126:$J$127,B23)=1,HLOOKUP(B23,'Pairing list resultat'!$C$126:$J$127,2,FALSE),
HLOOKUP(B23,'Pairing list resultat'!$C$128:$J$129,2,FALSE))))</f>
        <v>0</v>
      </c>
      <c r="U23" s="44">
        <f>IF(COUNTIF('Pairing list resultat'!$C$132:$J$133,B23)=1,HLOOKUP(B23,'Pairing list resultat'!$C$132:$J$133,2,FALSE),
(IF(COUNTIF('Pairing list resultat'!$C$134:$J$135,B23)=1,HLOOKUP(B23,'Pairing list resultat'!$C$134:$J$135,2,FALSE),
HLOOKUP(B23,'Pairing list resultat'!$C$136:$J$137,2,FALSE))))</f>
        <v>0</v>
      </c>
      <c r="V23" s="44">
        <f>IF(COUNTIF('Pairing list resultat'!$C$140:$J$141,B23)=1,HLOOKUP(B23,'Pairing list resultat'!$C$140:$J$141,2,FALSE),
(IF(COUNTIF('Pairing list resultat'!$C$142:$J$143,B23)=1,HLOOKUP(B23,'Pairing list resultat'!$C$142:$J$143,2,FALSE),
HLOOKUP(B23,'Pairing list resultat'!$C$144:$J$145,2,FALSE))))</f>
        <v>0</v>
      </c>
      <c r="W23" s="44">
        <f>IF(COUNTIF('Pairing list resultat'!$C$148:$J$149,B23)=1,HLOOKUP(B23,'Pairing list resultat'!$C$148:$J$149,2,FALSE),
(IF(COUNTIF('Pairing list resultat'!$C$150:$J$151,B23)=1,HLOOKUP(B23,'Pairing list resultat'!$C$150:$J$151,2,FALSE),
HLOOKUP(B23,'Pairing list resultat'!$C$152:$J$153,2,FALSE))))</f>
        <v>0</v>
      </c>
      <c r="X23" s="44">
        <f>IF(COUNTIF('Pairing list resultat'!$C$156:$J$157,B23)=1,HLOOKUP(B23,'Pairing list resultat'!$C$156:$J$157,2,FALSE),
(IF(COUNTIF('Pairing list resultat'!$C$158:$J$159,B23)=1,HLOOKUP(B23,'Pairing list resultat'!$C$158:$J$159,2,FALSE),
HLOOKUP(B23,'Pairing list resultat'!$C$160:$J$161,2,FALSE))))</f>
        <v>0</v>
      </c>
      <c r="Y23" s="44">
        <f>IF(COUNTIF('Pairing list resultat'!$C$164:$J$165,B23)=1,HLOOKUP(B23,'Pairing list resultat'!$C$164:$J$165,2,FALSE),
(IF(COUNTIF('Pairing list resultat'!$C$166:$J$167,B23)=1,HLOOKUP(B23,'Pairing list resultat'!$C$166:$J$167,2,FALSE),
HLOOKUP(B23,'Pairing list resultat'!$C$168:$J$169,2,FALSE))))</f>
        <v>0</v>
      </c>
      <c r="Z23" s="44">
        <f>IF(COUNTIF('Pairing list resultat'!$C$172:$J$173,B23)=1,HLOOKUP(B23,'Pairing list resultat'!$C$172:$J$173,2,FALSE),
(IF(COUNTIF('Pairing list resultat'!$C$174:$J$175,B23)=1,HLOOKUP(B23,'Pairing list resultat'!$C$174:$J$175,2,FALSE),
HLOOKUP(B23,'Pairing list resultat'!$C$176:$J$177,2,FALSE))))</f>
        <v>0</v>
      </c>
      <c r="AA23" s="44">
        <f>IF(COUNTIF('Pairing list resultat'!$C$180:$J$181,B23)=1,HLOOKUP(B23,'Pairing list resultat'!$C$180:$J$181,2,FALSE),
(IF(COUNTIF('Pairing list resultat'!$C$182:$J$183,B23)=1,HLOOKUP(B23,'Pairing list resultat'!$C$182:$J$183,2,FALSE),
HLOOKUP(B23,'Pairing list resultat'!$C$184:$J$185,2,FALSE))))</f>
        <v>0</v>
      </c>
      <c r="AB23" s="44">
        <f>IF(COUNTIF('Pairing list resultat'!$C$188:$J$189,B23)=1,HLOOKUP(B23,'Pairing list resultat'!$C$188:$J$189,2,FALSE),
(IF(COUNTIF('Pairing list resultat'!$C$190:$J$191,B23)=1,HLOOKUP(B23,'Pairing list resultat'!$C$190:$J$191,2,FALSE),
HLOOKUP(B23,'Pairing list resultat'!$C$192:$J$193,2,FALSE))))</f>
        <v>0</v>
      </c>
      <c r="AC23" s="44">
        <f>IF(COUNTIF('Pairing list resultat'!$C$196:$J$197,B23)=1,HLOOKUP(B23,'Pairing list resultat'!$C$196:$J$197,2,FALSE),
(IF(COUNTIF('Pairing list resultat'!$C$198:$J$199,B23)=1,HLOOKUP(B23,'Pairing list resultat'!$C$198:$J$199,2,FALSE),
HLOOKUP(B23,'Pairing list resultat'!$C$200:$J$201,2,FALSE))))</f>
        <v>0</v>
      </c>
      <c r="AE23" s="15">
        <f t="shared" si="2"/>
        <v>0</v>
      </c>
      <c r="AF23" s="15">
        <f t="shared" si="3"/>
        <v>0</v>
      </c>
      <c r="AG23" s="15">
        <f t="shared" si="4"/>
        <v>0</v>
      </c>
      <c r="AH23" s="15">
        <f t="shared" si="5"/>
        <v>0</v>
      </c>
      <c r="AI23" s="15">
        <f t="shared" si="6"/>
        <v>0</v>
      </c>
      <c r="AJ23" s="15">
        <f t="shared" si="7"/>
        <v>0</v>
      </c>
      <c r="AK23" s="15">
        <f t="shared" si="8"/>
        <v>0</v>
      </c>
      <c r="AL23" s="15">
        <f t="shared" si="9"/>
        <v>0</v>
      </c>
    </row>
    <row r="24" spans="1:38" x14ac:dyDescent="0.3">
      <c r="A24" s="43"/>
      <c r="B24" s="95" t="s">
        <v>181</v>
      </c>
      <c r="C24" s="42">
        <f t="shared" si="0"/>
        <v>1</v>
      </c>
      <c r="D24" s="42">
        <f t="shared" si="1"/>
        <v>0</v>
      </c>
      <c r="E24" s="44">
        <f>IF(COUNTIF('Pairing list resultat'!$C$4:$J$5,B24)=1,HLOOKUP(B24,'Pairing list resultat'!$C$4:$J$5,2,FALSE),
(IF(COUNTIF('Pairing list resultat'!$C$6:$J$7,B24)=1,HLOOKUP(B24,'Pairing list resultat'!$C$6:$J$7,2,FALSE),
HLOOKUP(B24,'Pairing list resultat'!$C$8:$J$9,2,FALSE))))</f>
        <v>0</v>
      </c>
      <c r="F24" s="44">
        <f>IF(COUNTIF('Pairing list resultat'!$C$12:$J$13,B24)=1,HLOOKUP(B24,'Pairing list resultat'!$C$12:$J$13,2,FALSE),
(IF(COUNTIF('Pairing list resultat'!$C$14:$J$15,B24)=1,HLOOKUP(B24,'Pairing list resultat'!$C$14:$J$15,2,FALSE),
HLOOKUP(B24,'Pairing list resultat'!$C$16:$J$17,2,FALSE))))</f>
        <v>0</v>
      </c>
      <c r="G24" s="44">
        <f>IF(COUNTIF('Pairing list resultat'!$C$20:$J$21,B24)=1,HLOOKUP(B24,'Pairing list resultat'!$C$20:$J$21,2,FALSE),
(IF(COUNTIF('Pairing list resultat'!$C$22:$J$23,B24)=1,HLOOKUP(B24,'Pairing list resultat'!$C$22:$J$23,2,FALSE),
HLOOKUP(B24,'Pairing list resultat'!$C$24:$J$25,2,FALSE))))</f>
        <v>0</v>
      </c>
      <c r="H24" s="44">
        <f>IF(COUNTIF('Pairing list resultat'!$C$28:$J$29,B24)=1,HLOOKUP(B24,'Pairing list resultat'!$C$28:$J$29,2,FALSE),
(IF(COUNTIF('Pairing list resultat'!$C$30:$J$31,B24)=1,HLOOKUP(B24,'Pairing list resultat'!$C$30:$J$31,2,FALSE),
HLOOKUP(B24,'Pairing list resultat'!$C$32:$J$33,2,FALSE))))</f>
        <v>0</v>
      </c>
      <c r="I24" s="44">
        <f>IF(COUNTIF('Pairing list resultat'!$C$36:$J$37,B24)=1,HLOOKUP(B24,'Pairing list resultat'!$C$36:$J$37,2,FALSE),
(IF(COUNTIF('Pairing list resultat'!$C$38:$J$39,B24)=1,HLOOKUP(B24,'Pairing list resultat'!$C$38:$J$39,2,FALSE),
HLOOKUP(B24,'Pairing list resultat'!$C$40:$J$41,2,FALSE))))</f>
        <v>0</v>
      </c>
      <c r="J24" s="44">
        <f>IF(COUNTIF('Pairing list resultat'!$C$44:$J$45,B24)=1,HLOOKUP(B24,'Pairing list resultat'!$C$44:$J$45,2,FALSE),
(IF(COUNTIF('Pairing list resultat'!$C$46:$J$47,B24)=1,HLOOKUP(B24,'Pairing list resultat'!$C$46:$J$47,2,FALSE),
HLOOKUP(B24,'Pairing list resultat'!$C$48:$J$49,2,FALSE))))</f>
        <v>0</v>
      </c>
      <c r="K24" s="44">
        <f>IF(COUNTIF('Pairing list resultat'!$C$52:$J$53,B24)=1,HLOOKUP(B24,'Pairing list resultat'!$C$52:$J$53,2,FALSE),
(IF(COUNTIF('Pairing list resultat'!$C$54:$J$55,B24)=1,HLOOKUP(B24,'Pairing list resultat'!$C$54:$J$55,2,FALSE),
HLOOKUP(B24,'Pairing list resultat'!$C$56:$J$57,2,FALSE))))</f>
        <v>0</v>
      </c>
      <c r="L24" s="44">
        <f>IF(COUNTIF('Pairing list resultat'!$C$60:$J$61,B24)=1,HLOOKUP(B24,'Pairing list resultat'!$C$60:$J$61,2,FALSE),
(IF(COUNTIF('Pairing list resultat'!$C$62:$J$63,B24)=1,HLOOKUP(B24,'Pairing list resultat'!$C$62:$J$63,2,FALSE),
HLOOKUP(B24,'Pairing list resultat'!$C$64:$J$65,2,FALSE))))</f>
        <v>0</v>
      </c>
      <c r="M24" s="44">
        <f>IF(COUNTIF('Pairing list resultat'!$C$68:$J$69,B24)=1,HLOOKUP(B24,'Pairing list resultat'!$C$68:$J$69,2,FALSE),
(IF(COUNTIF('Pairing list resultat'!$C$70:$J$71,B24)=1,HLOOKUP(B24,'Pairing list resultat'!$C$70:$J$71,2,FALSE),
HLOOKUP(B24,'Pairing list resultat'!$C$72:$J$73,2,FALSE))))</f>
        <v>0</v>
      </c>
      <c r="N24" s="44">
        <f>IF(COUNTIF('Pairing list resultat'!$C$76:$J$77,B24)=1,HLOOKUP(B24,'Pairing list resultat'!$C$76:$J$77,2,FALSE),
(IF(COUNTIF('Pairing list resultat'!$C$78:$J$79,B24)=1,HLOOKUP(B24,'Pairing list resultat'!$C$78:$J$79,2,FALSE),
HLOOKUP(B24,'Pairing list resultat'!$C$80:$J$81,2,FALSE))))</f>
        <v>0</v>
      </c>
      <c r="O24" s="44">
        <f>IF(COUNTIF('Pairing list resultat'!$C$84:$J$85,B24)=1,HLOOKUP(B24,'Pairing list resultat'!$C$84:$J$85,2,FALSE),
(IF(COUNTIF('Pairing list resultat'!$C$86:$J$87,B24)=1,HLOOKUP(B24,'Pairing list resultat'!$C$86:$J$87,2,FALSE),
HLOOKUP(B24,'Pairing list resultat'!$C$88:$J$89,2,FALSE))))</f>
        <v>0</v>
      </c>
      <c r="P24" s="44">
        <f>IF(COUNTIF('Pairing list resultat'!$C$92:$J$93,B24)=1,HLOOKUP(B24,'Pairing list resultat'!$C$92:$J$93,2,FALSE),
(IF(COUNTIF('Pairing list resultat'!$C$94:$J$95,B24)=1,HLOOKUP(B24,'Pairing list resultat'!$C$94:$J$95,2,FALSE),
HLOOKUP(B24,'Pairing list resultat'!$C$96:$J$97,2,FALSE))))</f>
        <v>0</v>
      </c>
      <c r="Q24" s="44">
        <f>IF(COUNTIF('Pairing list resultat'!$C$100:$J$101,B24)=1,HLOOKUP(B24,'Pairing list resultat'!$C$100:$J$101,2,FALSE),
(IF(COUNTIF('Pairing list resultat'!$C$102:$J$103,B24)=1,HLOOKUP(B24,'Pairing list resultat'!$C$102:$J$103,2,FALSE),
HLOOKUP(B24,'Pairing list resultat'!$C$104:$J$105,2,FALSE))))</f>
        <v>0</v>
      </c>
      <c r="R24" s="44">
        <f>IF(COUNTIF('Pairing list resultat'!$C$108:$J$109,B24)=1,HLOOKUP(B24,'Pairing list resultat'!$C$108:$J$109,2,FALSE),
(IF(COUNTIF('Pairing list resultat'!$C$110:$J$111,B24)=1,HLOOKUP(B24,'Pairing list resultat'!$C$110:$J$111,2,FALSE),
HLOOKUP(B24,'Pairing list resultat'!$C$112:$J$113,2,FALSE))))</f>
        <v>0</v>
      </c>
      <c r="S24" s="44">
        <f>IF(COUNTIF('Pairing list resultat'!$C$116:$J$117,B24)=1,HLOOKUP(B24,'Pairing list resultat'!$C$116:$J$117,2,FALSE),
(IF(COUNTIF('Pairing list resultat'!$C$118:$J$119,B24)=1,HLOOKUP(B24,'Pairing list resultat'!$C$118:$J$119,2,FALSE),
HLOOKUP(B24,'Pairing list resultat'!$C$120:$J$121,2,FALSE))))</f>
        <v>0</v>
      </c>
      <c r="T24" s="44">
        <f>IF(COUNTIF('Pairing list resultat'!$C$124:$J$125,B24)=1,HLOOKUP(B24,'Pairing list resultat'!$C$124:$J$125,2,FALSE),
(IF(COUNTIF('Pairing list resultat'!$C$126:$J$127,B24)=1,HLOOKUP(B24,'Pairing list resultat'!$C$126:$J$127,2,FALSE),
HLOOKUP(B24,'Pairing list resultat'!$C$128:$J$129,2,FALSE))))</f>
        <v>0</v>
      </c>
      <c r="U24" s="44">
        <f>IF(COUNTIF('Pairing list resultat'!$C$132:$J$133,B24)=1,HLOOKUP(B24,'Pairing list resultat'!$C$132:$J$133,2,FALSE),
(IF(COUNTIF('Pairing list resultat'!$C$134:$J$135,B24)=1,HLOOKUP(B24,'Pairing list resultat'!$C$134:$J$135,2,FALSE),
HLOOKUP(B24,'Pairing list resultat'!$C$136:$J$137,2,FALSE))))</f>
        <v>0</v>
      </c>
      <c r="V24" s="44">
        <f>IF(COUNTIF('Pairing list resultat'!$C$140:$J$141,B24)=1,HLOOKUP(B24,'Pairing list resultat'!$C$140:$J$141,2,FALSE),
(IF(COUNTIF('Pairing list resultat'!$C$142:$J$143,B24)=1,HLOOKUP(B24,'Pairing list resultat'!$C$142:$J$143,2,FALSE),
HLOOKUP(B24,'Pairing list resultat'!$C$144:$J$145,2,FALSE))))</f>
        <v>0</v>
      </c>
      <c r="W24" s="44">
        <f>IF(COUNTIF('Pairing list resultat'!$C$148:$J$149,B24)=1,HLOOKUP(B24,'Pairing list resultat'!$C$148:$J$149,2,FALSE),
(IF(COUNTIF('Pairing list resultat'!$C$150:$J$151,B24)=1,HLOOKUP(B24,'Pairing list resultat'!$C$150:$J$151,2,FALSE),
HLOOKUP(B24,'Pairing list resultat'!$C$152:$J$153,2,FALSE))))</f>
        <v>0</v>
      </c>
      <c r="X24" s="44">
        <f>IF(COUNTIF('Pairing list resultat'!$C$156:$J$157,B24)=1,HLOOKUP(B24,'Pairing list resultat'!$C$156:$J$157,2,FALSE),
(IF(COUNTIF('Pairing list resultat'!$C$158:$J$159,B24)=1,HLOOKUP(B24,'Pairing list resultat'!$C$158:$J$159,2,FALSE),
HLOOKUP(B24,'Pairing list resultat'!$C$160:$J$161,2,FALSE))))</f>
        <v>0</v>
      </c>
      <c r="Y24" s="44">
        <f>IF(COUNTIF('Pairing list resultat'!$C$164:$J$165,B24)=1,HLOOKUP(B24,'Pairing list resultat'!$C$164:$J$165,2,FALSE),
(IF(COUNTIF('Pairing list resultat'!$C$166:$J$167,B24)=1,HLOOKUP(B24,'Pairing list resultat'!$C$166:$J$167,2,FALSE),
HLOOKUP(B24,'Pairing list resultat'!$C$168:$J$169,2,FALSE))))</f>
        <v>0</v>
      </c>
      <c r="Z24" s="44">
        <f>IF(COUNTIF('Pairing list resultat'!$C$172:$J$173,B24)=1,HLOOKUP(B24,'Pairing list resultat'!$C$172:$J$173,2,FALSE),
(IF(COUNTIF('Pairing list resultat'!$C$174:$J$175,B24)=1,HLOOKUP(B24,'Pairing list resultat'!$C$174:$J$175,2,FALSE),
HLOOKUP(B24,'Pairing list resultat'!$C$176:$J$177,2,FALSE))))</f>
        <v>0</v>
      </c>
      <c r="AA24" s="44">
        <f>IF(COUNTIF('Pairing list resultat'!$C$180:$J$181,B24)=1,HLOOKUP(B24,'Pairing list resultat'!$C$180:$J$181,2,FALSE),
(IF(COUNTIF('Pairing list resultat'!$C$182:$J$183,B24)=1,HLOOKUP(B24,'Pairing list resultat'!$C$182:$J$183,2,FALSE),
HLOOKUP(B24,'Pairing list resultat'!$C$184:$J$185,2,FALSE))))</f>
        <v>0</v>
      </c>
      <c r="AB24" s="44">
        <f>IF(COUNTIF('Pairing list resultat'!$C$188:$J$189,B24)=1,HLOOKUP(B24,'Pairing list resultat'!$C$188:$J$189,2,FALSE),
(IF(COUNTIF('Pairing list resultat'!$C$190:$J$191,B24)=1,HLOOKUP(B24,'Pairing list resultat'!$C$190:$J$191,2,FALSE),
HLOOKUP(B24,'Pairing list resultat'!$C$192:$J$193,2,FALSE))))</f>
        <v>0</v>
      </c>
      <c r="AC24" s="44">
        <f>IF(COUNTIF('Pairing list resultat'!$C$196:$J$197,B24)=1,HLOOKUP(B24,'Pairing list resultat'!$C$196:$J$197,2,FALSE),
(IF(COUNTIF('Pairing list resultat'!$C$198:$J$199,B24)=1,HLOOKUP(B24,'Pairing list resultat'!$C$198:$J$199,2,FALSE),
HLOOKUP(B24,'Pairing list resultat'!$C$200:$J$201,2,FALSE))))</f>
        <v>0</v>
      </c>
      <c r="AE24" s="15">
        <f t="shared" si="2"/>
        <v>0</v>
      </c>
      <c r="AF24" s="15">
        <f t="shared" si="3"/>
        <v>0</v>
      </c>
      <c r="AG24" s="15">
        <f t="shared" si="4"/>
        <v>0</v>
      </c>
      <c r="AH24" s="15">
        <f t="shared" si="5"/>
        <v>0</v>
      </c>
      <c r="AI24" s="15">
        <f t="shared" si="6"/>
        <v>0</v>
      </c>
      <c r="AJ24" s="15">
        <f t="shared" si="7"/>
        <v>0</v>
      </c>
      <c r="AK24" s="15">
        <f t="shared" si="8"/>
        <v>0</v>
      </c>
      <c r="AL24" s="15">
        <f t="shared" si="9"/>
        <v>0</v>
      </c>
    </row>
    <row r="25" spans="1:38" x14ac:dyDescent="0.3">
      <c r="A25" s="43"/>
      <c r="B25" s="95" t="s">
        <v>182</v>
      </c>
      <c r="C25" s="42">
        <f t="shared" si="0"/>
        <v>1</v>
      </c>
      <c r="D25" s="42">
        <f t="shared" si="1"/>
        <v>0</v>
      </c>
      <c r="E25" s="44">
        <f>IF(COUNTIF('Pairing list resultat'!$C$4:$J$5,B25)=1,HLOOKUP(B25,'Pairing list resultat'!$C$4:$J$5,2,FALSE),
(IF(COUNTIF('Pairing list resultat'!$C$6:$J$7,B25)=1,HLOOKUP(B25,'Pairing list resultat'!$C$6:$J$7,2,FALSE),
HLOOKUP(B25,'Pairing list resultat'!$C$8:$J$9,2,FALSE))))</f>
        <v>0</v>
      </c>
      <c r="F25" s="44">
        <f>IF(COUNTIF('Pairing list resultat'!$C$12:$J$13,B25)=1,HLOOKUP(B25,'Pairing list resultat'!$C$12:$J$13,2,FALSE),
(IF(COUNTIF('Pairing list resultat'!$C$14:$J$15,B25)=1,HLOOKUP(B25,'Pairing list resultat'!$C$14:$J$15,2,FALSE),
HLOOKUP(B25,'Pairing list resultat'!$C$16:$J$17,2,FALSE))))</f>
        <v>0</v>
      </c>
      <c r="G25" s="44">
        <f>IF(COUNTIF('Pairing list resultat'!$C$20:$J$21,B25)=1,HLOOKUP(B25,'Pairing list resultat'!$C$20:$J$21,2,FALSE),
(IF(COUNTIF('Pairing list resultat'!$C$22:$J$23,B25)=1,HLOOKUP(B25,'Pairing list resultat'!$C$22:$J$23,2,FALSE),
HLOOKUP(B25,'Pairing list resultat'!$C$24:$J$25,2,FALSE))))</f>
        <v>0</v>
      </c>
      <c r="H25" s="44">
        <f>IF(COUNTIF('Pairing list resultat'!$C$28:$J$29,B25)=1,HLOOKUP(B25,'Pairing list resultat'!$C$28:$J$29,2,FALSE),
(IF(COUNTIF('Pairing list resultat'!$C$30:$J$31,B25)=1,HLOOKUP(B25,'Pairing list resultat'!$C$30:$J$31,2,FALSE),
HLOOKUP(B25,'Pairing list resultat'!$C$32:$J$33,2,FALSE))))</f>
        <v>0</v>
      </c>
      <c r="I25" s="44">
        <f>IF(COUNTIF('Pairing list resultat'!$C$36:$J$37,B25)=1,HLOOKUP(B25,'Pairing list resultat'!$C$36:$J$37,2,FALSE),
(IF(COUNTIF('Pairing list resultat'!$C$38:$J$39,B25)=1,HLOOKUP(B25,'Pairing list resultat'!$C$38:$J$39,2,FALSE),
HLOOKUP(B25,'Pairing list resultat'!$C$40:$J$41,2,FALSE))))</f>
        <v>0</v>
      </c>
      <c r="J25" s="44">
        <f>IF(COUNTIF('Pairing list resultat'!$C$44:$J$45,B25)=1,HLOOKUP(B25,'Pairing list resultat'!$C$44:$J$45,2,FALSE),
(IF(COUNTIF('Pairing list resultat'!$C$46:$J$47,B25)=1,HLOOKUP(B25,'Pairing list resultat'!$C$46:$J$47,2,FALSE),
HLOOKUP(B25,'Pairing list resultat'!$C$48:$J$49,2,FALSE))))</f>
        <v>0</v>
      </c>
      <c r="K25" s="44">
        <f>IF(COUNTIF('Pairing list resultat'!$C$52:$J$53,B25)=1,HLOOKUP(B25,'Pairing list resultat'!$C$52:$J$53,2,FALSE),
(IF(COUNTIF('Pairing list resultat'!$C$54:$J$55,B25)=1,HLOOKUP(B25,'Pairing list resultat'!$C$54:$J$55,2,FALSE),
HLOOKUP(B25,'Pairing list resultat'!$C$56:$J$57,2,FALSE))))</f>
        <v>0</v>
      </c>
      <c r="L25" s="44">
        <f>IF(COUNTIF('Pairing list resultat'!$C$60:$J$61,B25)=1,HLOOKUP(B25,'Pairing list resultat'!$C$60:$J$61,2,FALSE),
(IF(COUNTIF('Pairing list resultat'!$C$62:$J$63,B25)=1,HLOOKUP(B25,'Pairing list resultat'!$C$62:$J$63,2,FALSE),
HLOOKUP(B25,'Pairing list resultat'!$C$64:$J$65,2,FALSE))))</f>
        <v>0</v>
      </c>
      <c r="M25" s="44">
        <f>IF(COUNTIF('Pairing list resultat'!$C$68:$J$69,B25)=1,HLOOKUP(B25,'Pairing list resultat'!$C$68:$J$69,2,FALSE),
(IF(COUNTIF('Pairing list resultat'!$C$70:$J$71,B25)=1,HLOOKUP(B25,'Pairing list resultat'!$C$70:$J$71,2,FALSE),
HLOOKUP(B25,'Pairing list resultat'!$C$72:$J$73,2,FALSE))))</f>
        <v>0</v>
      </c>
      <c r="N25" s="44">
        <f>IF(COUNTIF('Pairing list resultat'!$C$76:$J$77,B25)=1,HLOOKUP(B25,'Pairing list resultat'!$C$76:$J$77,2,FALSE),
(IF(COUNTIF('Pairing list resultat'!$C$78:$J$79,B25)=1,HLOOKUP(B25,'Pairing list resultat'!$C$78:$J$79,2,FALSE),
HLOOKUP(B25,'Pairing list resultat'!$C$80:$J$81,2,FALSE))))</f>
        <v>0</v>
      </c>
      <c r="O25" s="44">
        <f>IF(COUNTIF('Pairing list resultat'!$C$84:$J$85,B25)=1,HLOOKUP(B25,'Pairing list resultat'!$C$84:$J$85,2,FALSE),
(IF(COUNTIF('Pairing list resultat'!$C$86:$J$87,B25)=1,HLOOKUP(B25,'Pairing list resultat'!$C$86:$J$87,2,FALSE),
HLOOKUP(B25,'Pairing list resultat'!$C$88:$J$89,2,FALSE))))</f>
        <v>0</v>
      </c>
      <c r="P25" s="44">
        <f>IF(COUNTIF('Pairing list resultat'!$C$92:$J$93,B25)=1,HLOOKUP(B25,'Pairing list resultat'!$C$92:$J$93,2,FALSE),
(IF(COUNTIF('Pairing list resultat'!$C$94:$J$95,B25)=1,HLOOKUP(B25,'Pairing list resultat'!$C$94:$J$95,2,FALSE),
HLOOKUP(B25,'Pairing list resultat'!$C$96:$J$97,2,FALSE))))</f>
        <v>0</v>
      </c>
      <c r="Q25" s="44">
        <f>IF(COUNTIF('Pairing list resultat'!$C$100:$J$101,B25)=1,HLOOKUP(B25,'Pairing list resultat'!$C$100:$J$101,2,FALSE),
(IF(COUNTIF('Pairing list resultat'!$C$102:$J$103,B25)=1,HLOOKUP(B25,'Pairing list resultat'!$C$102:$J$103,2,FALSE),
HLOOKUP(B25,'Pairing list resultat'!$C$104:$J$105,2,FALSE))))</f>
        <v>0</v>
      </c>
      <c r="R25" s="44">
        <f>IF(COUNTIF('Pairing list resultat'!$C$108:$J$109,B25)=1,HLOOKUP(B25,'Pairing list resultat'!$C$108:$J$109,2,FALSE),
(IF(COUNTIF('Pairing list resultat'!$C$110:$J$111,B25)=1,HLOOKUP(B25,'Pairing list resultat'!$C$110:$J$111,2,FALSE),
HLOOKUP(B25,'Pairing list resultat'!$C$112:$J$113,2,FALSE))))</f>
        <v>0</v>
      </c>
      <c r="S25" s="44">
        <f>IF(COUNTIF('Pairing list resultat'!$C$116:$J$117,B25)=1,HLOOKUP(B25,'Pairing list resultat'!$C$116:$J$117,2,FALSE),
(IF(COUNTIF('Pairing list resultat'!$C$118:$J$119,B25)=1,HLOOKUP(B25,'Pairing list resultat'!$C$118:$J$119,2,FALSE),
HLOOKUP(B25,'Pairing list resultat'!$C$120:$J$121,2,FALSE))))</f>
        <v>0</v>
      </c>
      <c r="T25" s="44">
        <f>IF(COUNTIF('Pairing list resultat'!$C$124:$J$125,B25)=1,HLOOKUP(B25,'Pairing list resultat'!$C$124:$J$125,2,FALSE),
(IF(COUNTIF('Pairing list resultat'!$C$126:$J$127,B25)=1,HLOOKUP(B25,'Pairing list resultat'!$C$126:$J$127,2,FALSE),
HLOOKUP(B25,'Pairing list resultat'!$C$128:$J$129,2,FALSE))))</f>
        <v>0</v>
      </c>
      <c r="U25" s="44">
        <f>IF(COUNTIF('Pairing list resultat'!$C$132:$J$133,B25)=1,HLOOKUP(B25,'Pairing list resultat'!$C$132:$J$133,2,FALSE),
(IF(COUNTIF('Pairing list resultat'!$C$134:$J$135,B25)=1,HLOOKUP(B25,'Pairing list resultat'!$C$134:$J$135,2,FALSE),
HLOOKUP(B25,'Pairing list resultat'!$C$136:$J$137,2,FALSE))))</f>
        <v>0</v>
      </c>
      <c r="V25" s="44">
        <f>IF(COUNTIF('Pairing list resultat'!$C$140:$J$141,B25)=1,HLOOKUP(B25,'Pairing list resultat'!$C$140:$J$141,2,FALSE),
(IF(COUNTIF('Pairing list resultat'!$C$142:$J$143,B25)=1,HLOOKUP(B25,'Pairing list resultat'!$C$142:$J$143,2,FALSE),
HLOOKUP(B25,'Pairing list resultat'!$C$144:$J$145,2,FALSE))))</f>
        <v>0</v>
      </c>
      <c r="W25" s="44">
        <f>IF(COUNTIF('Pairing list resultat'!$C$148:$J$149,B25)=1,HLOOKUP(B25,'Pairing list resultat'!$C$148:$J$149,2,FALSE),
(IF(COUNTIF('Pairing list resultat'!$C$150:$J$151,B25)=1,HLOOKUP(B25,'Pairing list resultat'!$C$150:$J$151,2,FALSE),
HLOOKUP(B25,'Pairing list resultat'!$C$152:$J$153,2,FALSE))))</f>
        <v>0</v>
      </c>
      <c r="X25" s="44">
        <f>IF(COUNTIF('Pairing list resultat'!$C$156:$J$157,B25)=1,HLOOKUP(B25,'Pairing list resultat'!$C$156:$J$157,2,FALSE),
(IF(COUNTIF('Pairing list resultat'!$C$158:$J$159,B25)=1,HLOOKUP(B25,'Pairing list resultat'!$C$158:$J$159,2,FALSE),
HLOOKUP(B25,'Pairing list resultat'!$C$160:$J$161,2,FALSE))))</f>
        <v>0</v>
      </c>
      <c r="Y25" s="44">
        <f>IF(COUNTIF('Pairing list resultat'!$C$164:$J$165,B25)=1,HLOOKUP(B25,'Pairing list resultat'!$C$164:$J$165,2,FALSE),
(IF(COUNTIF('Pairing list resultat'!$C$166:$J$167,B25)=1,HLOOKUP(B25,'Pairing list resultat'!$C$166:$J$167,2,FALSE),
HLOOKUP(B25,'Pairing list resultat'!$C$168:$J$169,2,FALSE))))</f>
        <v>0</v>
      </c>
      <c r="Z25" s="44">
        <f>IF(COUNTIF('Pairing list resultat'!$C$172:$J$173,B25)=1,HLOOKUP(B25,'Pairing list resultat'!$C$172:$J$173,2,FALSE),
(IF(COUNTIF('Pairing list resultat'!$C$174:$J$175,B25)=1,HLOOKUP(B25,'Pairing list resultat'!$C$174:$J$175,2,FALSE),
HLOOKUP(B25,'Pairing list resultat'!$C$176:$J$177,2,FALSE))))</f>
        <v>0</v>
      </c>
      <c r="AA25" s="44">
        <f>IF(COUNTIF('Pairing list resultat'!$C$180:$J$181,B25)=1,HLOOKUP(B25,'Pairing list resultat'!$C$180:$J$181,2,FALSE),
(IF(COUNTIF('Pairing list resultat'!$C$182:$J$183,B25)=1,HLOOKUP(B25,'Pairing list resultat'!$C$182:$J$183,2,FALSE),
HLOOKUP(B25,'Pairing list resultat'!$C$184:$J$185,2,FALSE))))</f>
        <v>0</v>
      </c>
      <c r="AB25" s="44">
        <f>IF(COUNTIF('Pairing list resultat'!$C$188:$J$189,B25)=1,HLOOKUP(B25,'Pairing list resultat'!$C$188:$J$189,2,FALSE),
(IF(COUNTIF('Pairing list resultat'!$C$190:$J$191,B25)=1,HLOOKUP(B25,'Pairing list resultat'!$C$190:$J$191,2,FALSE),
HLOOKUP(B25,'Pairing list resultat'!$C$192:$J$193,2,FALSE))))</f>
        <v>0</v>
      </c>
      <c r="AC25" s="44">
        <f>IF(COUNTIF('Pairing list resultat'!$C$196:$J$197,B25)=1,HLOOKUP(B25,'Pairing list resultat'!$C$196:$J$197,2,FALSE),
(IF(COUNTIF('Pairing list resultat'!$C$198:$J$199,B25)=1,HLOOKUP(B25,'Pairing list resultat'!$C$198:$J$199,2,FALSE),
HLOOKUP(B25,'Pairing list resultat'!$C$200:$J$201,2,FALSE))))</f>
        <v>0</v>
      </c>
      <c r="AE25" s="15">
        <f t="shared" si="2"/>
        <v>0</v>
      </c>
      <c r="AF25" s="15">
        <f t="shared" si="3"/>
        <v>0</v>
      </c>
      <c r="AG25" s="15">
        <f t="shared" si="4"/>
        <v>0</v>
      </c>
      <c r="AH25" s="15">
        <f t="shared" si="5"/>
        <v>0</v>
      </c>
      <c r="AI25" s="15">
        <f t="shared" si="6"/>
        <v>0</v>
      </c>
      <c r="AJ25" s="15">
        <f t="shared" si="7"/>
        <v>0</v>
      </c>
      <c r="AK25" s="15">
        <f t="shared" si="8"/>
        <v>0</v>
      </c>
      <c r="AL25" s="15">
        <f t="shared" si="9"/>
        <v>0</v>
      </c>
    </row>
    <row r="26" spans="1:38" x14ac:dyDescent="0.3">
      <c r="A26" s="43"/>
      <c r="B26" s="95" t="s">
        <v>183</v>
      </c>
      <c r="C26" s="42">
        <f t="shared" si="0"/>
        <v>1</v>
      </c>
      <c r="D26" s="42">
        <f t="shared" si="1"/>
        <v>0</v>
      </c>
      <c r="E26" s="44">
        <f>IF(COUNTIF('Pairing list resultat'!$C$4:$J$5,B26)=1,HLOOKUP(B26,'Pairing list resultat'!$C$4:$J$5,2,FALSE),
(IF(COUNTIF('Pairing list resultat'!$C$6:$J$7,B26)=1,HLOOKUP(B26,'Pairing list resultat'!$C$6:$J$7,2,FALSE),
HLOOKUP(B26,'Pairing list resultat'!$C$8:$J$9,2,FALSE))))</f>
        <v>0</v>
      </c>
      <c r="F26" s="44">
        <f>IF(COUNTIF('Pairing list resultat'!$C$12:$J$13,B26)=1,HLOOKUP(B26,'Pairing list resultat'!$C$12:$J$13,2,FALSE),
(IF(COUNTIF('Pairing list resultat'!$C$14:$J$15,B26)=1,HLOOKUP(B26,'Pairing list resultat'!$C$14:$J$15,2,FALSE),
HLOOKUP(B26,'Pairing list resultat'!$C$16:$J$17,2,FALSE))))</f>
        <v>0</v>
      </c>
      <c r="G26" s="44">
        <f>IF(COUNTIF('Pairing list resultat'!$C$20:$J$21,B26)=1,HLOOKUP(B26,'Pairing list resultat'!$C$20:$J$21,2,FALSE),
(IF(COUNTIF('Pairing list resultat'!$C$22:$J$23,B26)=1,HLOOKUP(B26,'Pairing list resultat'!$C$22:$J$23,2,FALSE),
HLOOKUP(B26,'Pairing list resultat'!$C$24:$J$25,2,FALSE))))</f>
        <v>0</v>
      </c>
      <c r="H26" s="44">
        <f>IF(COUNTIF('Pairing list resultat'!$C$28:$J$29,B26)=1,HLOOKUP(B26,'Pairing list resultat'!$C$28:$J$29,2,FALSE),
(IF(COUNTIF('Pairing list resultat'!$C$30:$J$31,B26)=1,HLOOKUP(B26,'Pairing list resultat'!$C$30:$J$31,2,FALSE),
HLOOKUP(B26,'Pairing list resultat'!$C$32:$J$33,2,FALSE))))</f>
        <v>0</v>
      </c>
      <c r="I26" s="44">
        <f>IF(COUNTIF('Pairing list resultat'!$C$36:$J$37,B26)=1,HLOOKUP(B26,'Pairing list resultat'!$C$36:$J$37,2,FALSE),
(IF(COUNTIF('Pairing list resultat'!$C$38:$J$39,B26)=1,HLOOKUP(B26,'Pairing list resultat'!$C$38:$J$39,2,FALSE),
HLOOKUP(B26,'Pairing list resultat'!$C$40:$J$41,2,FALSE))))</f>
        <v>0</v>
      </c>
      <c r="J26" s="44">
        <f>IF(COUNTIF('Pairing list resultat'!$C$44:$J$45,B26)=1,HLOOKUP(B26,'Pairing list resultat'!$C$44:$J$45,2,FALSE),
(IF(COUNTIF('Pairing list resultat'!$C$46:$J$47,B26)=1,HLOOKUP(B26,'Pairing list resultat'!$C$46:$J$47,2,FALSE),
HLOOKUP(B26,'Pairing list resultat'!$C$48:$J$49,2,FALSE))))</f>
        <v>0</v>
      </c>
      <c r="K26" s="44">
        <f>IF(COUNTIF('Pairing list resultat'!$C$52:$J$53,B26)=1,HLOOKUP(B26,'Pairing list resultat'!$C$52:$J$53,2,FALSE),
(IF(COUNTIF('Pairing list resultat'!$C$54:$J$55,B26)=1,HLOOKUP(B26,'Pairing list resultat'!$C$54:$J$55,2,FALSE),
HLOOKUP(B26,'Pairing list resultat'!$C$56:$J$57,2,FALSE))))</f>
        <v>0</v>
      </c>
      <c r="L26" s="44">
        <f>IF(COUNTIF('Pairing list resultat'!$C$60:$J$61,B26)=1,HLOOKUP(B26,'Pairing list resultat'!$C$60:$J$61,2,FALSE),
(IF(COUNTIF('Pairing list resultat'!$C$62:$J$63,B26)=1,HLOOKUP(B26,'Pairing list resultat'!$C$62:$J$63,2,FALSE),
HLOOKUP(B26,'Pairing list resultat'!$C$64:$J$65,2,FALSE))))</f>
        <v>0</v>
      </c>
      <c r="M26" s="44">
        <f>IF(COUNTIF('Pairing list resultat'!$C$68:$J$69,B26)=1,HLOOKUP(B26,'Pairing list resultat'!$C$68:$J$69,2,FALSE),
(IF(COUNTIF('Pairing list resultat'!$C$70:$J$71,B26)=1,HLOOKUP(B26,'Pairing list resultat'!$C$70:$J$71,2,FALSE),
HLOOKUP(B26,'Pairing list resultat'!$C$72:$J$73,2,FALSE))))</f>
        <v>0</v>
      </c>
      <c r="N26" s="44">
        <f>IF(COUNTIF('Pairing list resultat'!$C$76:$J$77,B26)=1,HLOOKUP(B26,'Pairing list resultat'!$C$76:$J$77,2,FALSE),
(IF(COUNTIF('Pairing list resultat'!$C$78:$J$79,B26)=1,HLOOKUP(B26,'Pairing list resultat'!$C$78:$J$79,2,FALSE),
HLOOKUP(B26,'Pairing list resultat'!$C$80:$J$81,2,FALSE))))</f>
        <v>0</v>
      </c>
      <c r="O26" s="44">
        <f>IF(COUNTIF('Pairing list resultat'!$C$84:$J$85,B26)=1,HLOOKUP(B26,'Pairing list resultat'!$C$84:$J$85,2,FALSE),
(IF(COUNTIF('Pairing list resultat'!$C$86:$J$87,B26)=1,HLOOKUP(B26,'Pairing list resultat'!$C$86:$J$87,2,FALSE),
HLOOKUP(B26,'Pairing list resultat'!$C$88:$J$89,2,FALSE))))</f>
        <v>0</v>
      </c>
      <c r="P26" s="44">
        <f>IF(COUNTIF('Pairing list resultat'!$C$92:$J$93,B26)=1,HLOOKUP(B26,'Pairing list resultat'!$C$92:$J$93,2,FALSE),
(IF(COUNTIF('Pairing list resultat'!$C$94:$J$95,B26)=1,HLOOKUP(B26,'Pairing list resultat'!$C$94:$J$95,2,FALSE),
HLOOKUP(B26,'Pairing list resultat'!$C$96:$J$97,2,FALSE))))</f>
        <v>0</v>
      </c>
      <c r="Q26" s="44">
        <f>IF(COUNTIF('Pairing list resultat'!$C$100:$J$101,B26)=1,HLOOKUP(B26,'Pairing list resultat'!$C$100:$J$101,2,FALSE),
(IF(COUNTIF('Pairing list resultat'!$C$102:$J$103,B26)=1,HLOOKUP(B26,'Pairing list resultat'!$C$102:$J$103,2,FALSE),
HLOOKUP(B26,'Pairing list resultat'!$C$104:$J$105,2,FALSE))))</f>
        <v>0</v>
      </c>
      <c r="R26" s="44">
        <f>IF(COUNTIF('Pairing list resultat'!$C$108:$J$109,B26)=1,HLOOKUP(B26,'Pairing list resultat'!$C$108:$J$109,2,FALSE),
(IF(COUNTIF('Pairing list resultat'!$C$110:$J$111,B26)=1,HLOOKUP(B26,'Pairing list resultat'!$C$110:$J$111,2,FALSE),
HLOOKUP(B26,'Pairing list resultat'!$C$112:$J$113,2,FALSE))))</f>
        <v>0</v>
      </c>
      <c r="S26" s="44">
        <f>IF(COUNTIF('Pairing list resultat'!$C$116:$J$117,B26)=1,HLOOKUP(B26,'Pairing list resultat'!$C$116:$J$117,2,FALSE),
(IF(COUNTIF('Pairing list resultat'!$C$118:$J$119,B26)=1,HLOOKUP(B26,'Pairing list resultat'!$C$118:$J$119,2,FALSE),
HLOOKUP(B26,'Pairing list resultat'!$C$120:$J$121,2,FALSE))))</f>
        <v>0</v>
      </c>
      <c r="T26" s="44">
        <f>IF(COUNTIF('Pairing list resultat'!$C$124:$J$125,B26)=1,HLOOKUP(B26,'Pairing list resultat'!$C$124:$J$125,2,FALSE),
(IF(COUNTIF('Pairing list resultat'!$C$126:$J$127,B26)=1,HLOOKUP(B26,'Pairing list resultat'!$C$126:$J$127,2,FALSE),
HLOOKUP(B26,'Pairing list resultat'!$C$128:$J$129,2,FALSE))))</f>
        <v>0</v>
      </c>
      <c r="U26" s="44">
        <f>IF(COUNTIF('Pairing list resultat'!$C$132:$J$133,B26)=1,HLOOKUP(B26,'Pairing list resultat'!$C$132:$J$133,2,FALSE),
(IF(COUNTIF('Pairing list resultat'!$C$134:$J$135,B26)=1,HLOOKUP(B26,'Pairing list resultat'!$C$134:$J$135,2,FALSE),
HLOOKUP(B26,'Pairing list resultat'!$C$136:$J$137,2,FALSE))))</f>
        <v>0</v>
      </c>
      <c r="V26" s="44">
        <f>IF(COUNTIF('Pairing list resultat'!$C$140:$J$141,B26)=1,HLOOKUP(B26,'Pairing list resultat'!$C$140:$J$141,2,FALSE),
(IF(COUNTIF('Pairing list resultat'!$C$142:$J$143,B26)=1,HLOOKUP(B26,'Pairing list resultat'!$C$142:$J$143,2,FALSE),
HLOOKUP(B26,'Pairing list resultat'!$C$144:$J$145,2,FALSE))))</f>
        <v>0</v>
      </c>
      <c r="W26" s="44">
        <f>IF(COUNTIF('Pairing list resultat'!$C$148:$J$149,B26)=1,HLOOKUP(B26,'Pairing list resultat'!$C$148:$J$149,2,FALSE),
(IF(COUNTIF('Pairing list resultat'!$C$150:$J$151,B26)=1,HLOOKUP(B26,'Pairing list resultat'!$C$150:$J$151,2,FALSE),
HLOOKUP(B26,'Pairing list resultat'!$C$152:$J$153,2,FALSE))))</f>
        <v>0</v>
      </c>
      <c r="X26" s="44">
        <f>IF(COUNTIF('Pairing list resultat'!$C$156:$J$157,B26)=1,HLOOKUP(B26,'Pairing list resultat'!$C$156:$J$157,2,FALSE),
(IF(COUNTIF('Pairing list resultat'!$C$158:$J$159,B26)=1,HLOOKUP(B26,'Pairing list resultat'!$C$158:$J$159,2,FALSE),
HLOOKUP(B26,'Pairing list resultat'!$C$160:$J$161,2,FALSE))))</f>
        <v>0</v>
      </c>
      <c r="Y26" s="44">
        <f>IF(COUNTIF('Pairing list resultat'!$C$164:$J$165,B26)=1,HLOOKUP(B26,'Pairing list resultat'!$C$164:$J$165,2,FALSE),
(IF(COUNTIF('Pairing list resultat'!$C$166:$J$167,B26)=1,HLOOKUP(B26,'Pairing list resultat'!$C$166:$J$167,2,FALSE),
HLOOKUP(B26,'Pairing list resultat'!$C$168:$J$169,2,FALSE))))</f>
        <v>0</v>
      </c>
      <c r="Z26" s="44">
        <f>IF(COUNTIF('Pairing list resultat'!$C$172:$J$173,B26)=1,HLOOKUP(B26,'Pairing list resultat'!$C$172:$J$173,2,FALSE),
(IF(COUNTIF('Pairing list resultat'!$C$174:$J$175,B26)=1,HLOOKUP(B26,'Pairing list resultat'!$C$174:$J$175,2,FALSE),
HLOOKUP(B26,'Pairing list resultat'!$C$176:$J$177,2,FALSE))))</f>
        <v>0</v>
      </c>
      <c r="AA26" s="44">
        <f>IF(COUNTIF('Pairing list resultat'!$C$180:$J$181,B26)=1,HLOOKUP(B26,'Pairing list resultat'!$C$180:$J$181,2,FALSE),
(IF(COUNTIF('Pairing list resultat'!$C$182:$J$183,B26)=1,HLOOKUP(B26,'Pairing list resultat'!$C$182:$J$183,2,FALSE),
HLOOKUP(B26,'Pairing list resultat'!$C$184:$J$185,2,FALSE))))</f>
        <v>0</v>
      </c>
      <c r="AB26" s="44">
        <f>IF(COUNTIF('Pairing list resultat'!$C$188:$J$189,B26)=1,HLOOKUP(B26,'Pairing list resultat'!$C$188:$J$189,2,FALSE),
(IF(COUNTIF('Pairing list resultat'!$C$190:$J$191,B26)=1,HLOOKUP(B26,'Pairing list resultat'!$C$190:$J$191,2,FALSE),
HLOOKUP(B26,'Pairing list resultat'!$C$192:$J$193,2,FALSE))))</f>
        <v>0</v>
      </c>
      <c r="AC26" s="44">
        <f>IF(COUNTIF('Pairing list resultat'!$C$196:$J$197,B26)=1,HLOOKUP(B26,'Pairing list resultat'!$C$196:$J$197,2,FALSE),
(IF(COUNTIF('Pairing list resultat'!$C$198:$J$199,B26)=1,HLOOKUP(B26,'Pairing list resultat'!$C$198:$J$199,2,FALSE),
HLOOKUP(B26,'Pairing list resultat'!$C$200:$J$201,2,FALSE))))</f>
        <v>0</v>
      </c>
      <c r="AE26" s="15">
        <f t="shared" si="2"/>
        <v>0</v>
      </c>
      <c r="AF26" s="15">
        <f t="shared" si="3"/>
        <v>0</v>
      </c>
      <c r="AG26" s="15">
        <f t="shared" si="4"/>
        <v>0</v>
      </c>
      <c r="AH26" s="15">
        <f t="shared" si="5"/>
        <v>0</v>
      </c>
      <c r="AI26" s="15">
        <f t="shared" si="6"/>
        <v>0</v>
      </c>
      <c r="AJ26" s="15">
        <f t="shared" si="7"/>
        <v>0</v>
      </c>
      <c r="AK26" s="15">
        <f t="shared" si="8"/>
        <v>0</v>
      </c>
      <c r="AL26" s="15">
        <f t="shared" si="9"/>
        <v>0</v>
      </c>
    </row>
    <row r="27" spans="1:38" x14ac:dyDescent="0.3">
      <c r="Z27" s="44"/>
    </row>
    <row r="28" spans="1:38" x14ac:dyDescent="0.3">
      <c r="Z28" s="44"/>
    </row>
    <row r="29" spans="1:38" x14ac:dyDescent="0.3">
      <c r="Z29" s="44"/>
    </row>
    <row r="32" spans="1:38" x14ac:dyDescent="0.3">
      <c r="A32" s="15" t="s">
        <v>132</v>
      </c>
      <c r="B32" s="15">
        <v>9</v>
      </c>
    </row>
  </sheetData>
  <sortState xmlns:xlrd2="http://schemas.microsoft.com/office/spreadsheetml/2017/richdata2" ref="A3:AL26">
    <sortCondition ref="D3:D26"/>
    <sortCondition descending="1" ref="AE3:AE26"/>
    <sortCondition descending="1" ref="AF3:AF26"/>
    <sortCondition descending="1" ref="AG3:AG26"/>
    <sortCondition descending="1" ref="AH3:AH26"/>
    <sortCondition descending="1" ref="AI3:AI26"/>
    <sortCondition descending="1" ref="AJ3:AJ26"/>
    <sortCondition descending="1" ref="AK3:AK26"/>
    <sortCondition descending="1" ref="AL3:AL26"/>
  </sortState>
  <phoneticPr fontId="18" type="noConversion"/>
  <conditionalFormatting sqref="AE3:AL2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CD23-8262-4F5B-AD87-0674531D16D9}">
  <sheetPr codeName="Feuil11"/>
  <dimension ref="A6:AB31"/>
  <sheetViews>
    <sheetView showZeros="0" workbookViewId="0">
      <selection activeCell="T5" sqref="T5"/>
    </sheetView>
  </sheetViews>
  <sheetFormatPr baseColWidth="10" defaultRowHeight="14.4" x14ac:dyDescent="0.3"/>
  <cols>
    <col min="1" max="1" width="3" style="45" customWidth="1"/>
    <col min="2" max="3" width="11.5546875" style="45"/>
    <col min="4" max="4" width="6.33203125" style="18" bestFit="1" customWidth="1"/>
    <col min="5" max="13" width="2.88671875" bestFit="1" customWidth="1"/>
    <col min="14" max="23" width="3.88671875" bestFit="1" customWidth="1"/>
    <col min="24" max="24" width="4.44140625" bestFit="1" customWidth="1"/>
    <col min="25" max="25" width="3.88671875" bestFit="1" customWidth="1"/>
    <col min="26" max="27" width="4.44140625" bestFit="1" customWidth="1"/>
    <col min="28" max="28" width="3.88671875" bestFit="1" customWidth="1"/>
  </cols>
  <sheetData>
    <row r="6" spans="1:28" ht="43.8" customHeight="1" x14ac:dyDescent="0.3"/>
    <row r="7" spans="1:28" x14ac:dyDescent="0.3">
      <c r="A7" s="46" t="str">
        <f>RESULTATS!A2</f>
        <v>N°</v>
      </c>
      <c r="B7" s="46" t="str">
        <f>RESULTATS!B2</f>
        <v>CLUB</v>
      </c>
      <c r="C7" s="46" t="str">
        <f>RESULTATS!C2</f>
        <v>CLASSEMENT</v>
      </c>
      <c r="D7" s="50" t="str">
        <f>RESULTATS!D2</f>
        <v>TOTAL</v>
      </c>
      <c r="E7" s="47" t="str">
        <f>RESULTATS!E2</f>
        <v>F1</v>
      </c>
      <c r="F7" s="47" t="str">
        <f>RESULTATS!F2</f>
        <v>F2</v>
      </c>
      <c r="G7" s="47" t="str">
        <f>RESULTATS!G2</f>
        <v>F3</v>
      </c>
      <c r="H7" s="47" t="str">
        <f>RESULTATS!H2</f>
        <v>F4</v>
      </c>
      <c r="I7" s="47" t="str">
        <f>RESULTATS!I2</f>
        <v>F5</v>
      </c>
      <c r="J7" s="47" t="str">
        <f>RESULTATS!J2</f>
        <v>F6</v>
      </c>
      <c r="K7" s="47" t="str">
        <f>RESULTATS!K2</f>
        <v>F7</v>
      </c>
      <c r="L7" s="47" t="str">
        <f>RESULTATS!L2</f>
        <v>F8</v>
      </c>
      <c r="M7" s="47" t="str">
        <f>RESULTATS!M2</f>
        <v>F9</v>
      </c>
      <c r="N7" s="47" t="str">
        <f>RESULTATS!N2</f>
        <v>F10</v>
      </c>
      <c r="O7" s="47" t="str">
        <f>RESULTATS!O2</f>
        <v>F11</v>
      </c>
      <c r="P7" s="47" t="str">
        <f>RESULTATS!P2</f>
        <v>F12</v>
      </c>
      <c r="Q7" s="47" t="str">
        <f>RESULTATS!Q2</f>
        <v>F13</v>
      </c>
      <c r="R7" s="47" t="str">
        <f>RESULTATS!R2</f>
        <v>F14</v>
      </c>
      <c r="S7" s="47" t="str">
        <f>RESULTATS!S2</f>
        <v>F15</v>
      </c>
      <c r="T7" s="47" t="str">
        <f>RESULTATS!T2</f>
        <v>F16</v>
      </c>
      <c r="U7" s="47" t="str">
        <f>RESULTATS!U2</f>
        <v>F17</v>
      </c>
      <c r="V7" s="47" t="str">
        <f>RESULTATS!V2</f>
        <v>F18</v>
      </c>
      <c r="W7" s="47" t="str">
        <f>RESULTATS!W2</f>
        <v>F19</v>
      </c>
      <c r="X7" s="47" t="str">
        <f>RESULTATS!X2</f>
        <v>F20</v>
      </c>
      <c r="Y7" s="47" t="str">
        <f>RESULTATS!Y2</f>
        <v>F21</v>
      </c>
      <c r="Z7" s="47" t="str">
        <f>RESULTATS!Z2</f>
        <v>F22</v>
      </c>
      <c r="AA7" s="47" t="str">
        <f>RESULTATS!AA2</f>
        <v>F23</v>
      </c>
      <c r="AB7" s="47" t="str">
        <f>RESULTATS!AB2</f>
        <v>F24</v>
      </c>
    </row>
    <row r="8" spans="1:28" x14ac:dyDescent="0.3">
      <c r="A8" s="51">
        <f>RESULTATS!A3</f>
        <v>0</v>
      </c>
      <c r="B8" s="51" t="str">
        <f>RESULTATS!B3</f>
        <v>Eq1</v>
      </c>
      <c r="C8" s="51">
        <f>RESULTATS!C3</f>
        <v>1</v>
      </c>
      <c r="D8" s="75">
        <f>RESULTATS!D3</f>
        <v>0</v>
      </c>
      <c r="E8" s="76">
        <f>RESULTATS!E3</f>
        <v>0</v>
      </c>
      <c r="F8" s="76">
        <f>RESULTATS!F3</f>
        <v>0</v>
      </c>
      <c r="G8" s="76">
        <f>RESULTATS!G3</f>
        <v>0</v>
      </c>
      <c r="H8" s="76">
        <f>RESULTATS!H3</f>
        <v>0</v>
      </c>
      <c r="I8" s="76">
        <f>RESULTATS!I3</f>
        <v>0</v>
      </c>
      <c r="J8" s="76">
        <f>RESULTATS!J3</f>
        <v>0</v>
      </c>
      <c r="K8" s="76">
        <f>RESULTATS!K3</f>
        <v>0</v>
      </c>
      <c r="L8" s="76">
        <f>RESULTATS!L3</f>
        <v>0</v>
      </c>
      <c r="M8" s="76">
        <f>RESULTATS!M3</f>
        <v>0</v>
      </c>
      <c r="N8" s="76">
        <f>RESULTATS!N3</f>
        <v>0</v>
      </c>
      <c r="O8" s="76">
        <f>RESULTATS!O3</f>
        <v>0</v>
      </c>
      <c r="P8" s="76">
        <f>RESULTATS!P3</f>
        <v>0</v>
      </c>
      <c r="Q8" s="76">
        <f>RESULTATS!Q3</f>
        <v>0</v>
      </c>
      <c r="R8" s="76">
        <f>RESULTATS!R3</f>
        <v>0</v>
      </c>
      <c r="S8" s="76">
        <f>RESULTATS!S3</f>
        <v>0</v>
      </c>
      <c r="T8" s="76">
        <f>RESULTATS!T3</f>
        <v>0</v>
      </c>
      <c r="U8" s="76">
        <f>RESULTATS!U3</f>
        <v>0</v>
      </c>
      <c r="V8" s="76">
        <f>RESULTATS!V3</f>
        <v>0</v>
      </c>
      <c r="W8" s="76">
        <f>RESULTATS!W3</f>
        <v>0</v>
      </c>
      <c r="X8" s="76">
        <f>RESULTATS!X3</f>
        <v>0</v>
      </c>
      <c r="Y8" s="76">
        <f>RESULTATS!Y3</f>
        <v>0</v>
      </c>
      <c r="Z8" s="76">
        <f>RESULTATS!Z3</f>
        <v>0</v>
      </c>
      <c r="AA8" s="77">
        <f>RESULTATS!AA3</f>
        <v>0</v>
      </c>
      <c r="AB8" s="76">
        <f>RESULTATS!AB3</f>
        <v>0</v>
      </c>
    </row>
    <row r="9" spans="1:28" x14ac:dyDescent="0.3">
      <c r="A9" s="48">
        <f>RESULTATS!A4</f>
        <v>0</v>
      </c>
      <c r="B9" s="49" t="str">
        <f>RESULTATS!B4</f>
        <v>Eq2</v>
      </c>
      <c r="C9" s="49">
        <f>RESULTATS!C4</f>
        <v>1</v>
      </c>
      <c r="D9" s="78">
        <f>RESULTATS!D4</f>
        <v>0</v>
      </c>
      <c r="E9" s="79">
        <f>RESULTATS!E4</f>
        <v>0</v>
      </c>
      <c r="F9" s="79">
        <f>RESULTATS!F4</f>
        <v>0</v>
      </c>
      <c r="G9" s="79">
        <f>RESULTATS!G4</f>
        <v>0</v>
      </c>
      <c r="H9" s="79">
        <f>RESULTATS!H4</f>
        <v>0</v>
      </c>
      <c r="I9" s="79">
        <f>RESULTATS!I4</f>
        <v>0</v>
      </c>
      <c r="J9" s="79">
        <f>RESULTATS!J4</f>
        <v>0</v>
      </c>
      <c r="K9" s="79">
        <f>RESULTATS!K4</f>
        <v>0</v>
      </c>
      <c r="L9" s="79">
        <f>RESULTATS!L4</f>
        <v>0</v>
      </c>
      <c r="M9" s="79">
        <f>RESULTATS!M4</f>
        <v>0</v>
      </c>
      <c r="N9" s="79">
        <f>RESULTATS!N4</f>
        <v>0</v>
      </c>
      <c r="O9" s="79">
        <f>RESULTATS!O4</f>
        <v>0</v>
      </c>
      <c r="P9" s="79">
        <f>RESULTATS!P4</f>
        <v>0</v>
      </c>
      <c r="Q9" s="79">
        <f>RESULTATS!Q4</f>
        <v>0</v>
      </c>
      <c r="R9" s="79">
        <f>RESULTATS!R4</f>
        <v>0</v>
      </c>
      <c r="S9" s="79">
        <f>RESULTATS!S4</f>
        <v>0</v>
      </c>
      <c r="T9" s="79">
        <f>RESULTATS!T4</f>
        <v>0</v>
      </c>
      <c r="U9" s="79">
        <f>RESULTATS!U4</f>
        <v>0</v>
      </c>
      <c r="V9" s="79">
        <f>RESULTATS!V4</f>
        <v>0</v>
      </c>
      <c r="W9" s="79">
        <f>RESULTATS!W4</f>
        <v>0</v>
      </c>
      <c r="X9" s="80">
        <f>RESULTATS!X4</f>
        <v>0</v>
      </c>
      <c r="Y9" s="79">
        <f>RESULTATS!Y4</f>
        <v>0</v>
      </c>
      <c r="Z9" s="79">
        <f>RESULTATS!Z4</f>
        <v>0</v>
      </c>
      <c r="AA9" s="79">
        <f>RESULTATS!AA4</f>
        <v>0</v>
      </c>
      <c r="AB9" s="79">
        <f>RESULTATS!AB4</f>
        <v>0</v>
      </c>
    </row>
    <row r="10" spans="1:28" x14ac:dyDescent="0.3">
      <c r="A10" s="51">
        <f>RESULTATS!A5</f>
        <v>0</v>
      </c>
      <c r="B10" s="51" t="str">
        <f>RESULTATS!B5</f>
        <v>Eq3</v>
      </c>
      <c r="C10" s="51">
        <f>RESULTATS!C5</f>
        <v>1</v>
      </c>
      <c r="D10" s="75">
        <f>RESULTATS!D5</f>
        <v>0</v>
      </c>
      <c r="E10" s="76">
        <f>RESULTATS!E5</f>
        <v>0</v>
      </c>
      <c r="F10" s="76">
        <f>RESULTATS!F5</f>
        <v>0</v>
      </c>
      <c r="G10" s="76">
        <f>RESULTATS!G5</f>
        <v>0</v>
      </c>
      <c r="H10" s="76">
        <f>RESULTATS!H5</f>
        <v>0</v>
      </c>
      <c r="I10" s="76">
        <f>RESULTATS!I5</f>
        <v>0</v>
      </c>
      <c r="J10" s="76">
        <f>RESULTATS!J5</f>
        <v>0</v>
      </c>
      <c r="K10" s="76">
        <f>RESULTATS!K5</f>
        <v>0</v>
      </c>
      <c r="L10" s="76">
        <f>RESULTATS!L5</f>
        <v>0</v>
      </c>
      <c r="M10" s="76">
        <f>RESULTATS!M5</f>
        <v>0</v>
      </c>
      <c r="N10" s="76">
        <f>RESULTATS!N5</f>
        <v>0</v>
      </c>
      <c r="O10" s="76">
        <f>RESULTATS!O5</f>
        <v>0</v>
      </c>
      <c r="P10" s="76">
        <f>RESULTATS!P5</f>
        <v>0</v>
      </c>
      <c r="Q10" s="76">
        <f>RESULTATS!Q5</f>
        <v>0</v>
      </c>
      <c r="R10" s="76">
        <f>RESULTATS!R5</f>
        <v>0</v>
      </c>
      <c r="S10" s="76">
        <f>RESULTATS!S5</f>
        <v>0</v>
      </c>
      <c r="T10" s="76">
        <f>RESULTATS!T5</f>
        <v>0</v>
      </c>
      <c r="U10" s="76">
        <f>RESULTATS!U5</f>
        <v>0</v>
      </c>
      <c r="V10" s="76">
        <f>RESULTATS!V5</f>
        <v>0</v>
      </c>
      <c r="W10" s="76">
        <f>RESULTATS!W5</f>
        <v>0</v>
      </c>
      <c r="X10" s="76">
        <f>RESULTATS!X5</f>
        <v>0</v>
      </c>
      <c r="Y10" s="76">
        <f>RESULTATS!Y5</f>
        <v>0</v>
      </c>
      <c r="Z10" s="76">
        <f>RESULTATS!Z5</f>
        <v>0</v>
      </c>
      <c r="AA10" s="77">
        <f>RESULTATS!AA5</f>
        <v>0</v>
      </c>
      <c r="AB10" s="76">
        <f>RESULTATS!AB5</f>
        <v>0</v>
      </c>
    </row>
    <row r="11" spans="1:28" x14ac:dyDescent="0.3">
      <c r="A11" s="48">
        <f>RESULTATS!A6</f>
        <v>0</v>
      </c>
      <c r="B11" s="49" t="str">
        <f>RESULTATS!B6</f>
        <v>Eq4</v>
      </c>
      <c r="C11" s="49">
        <f>RESULTATS!C6</f>
        <v>1</v>
      </c>
      <c r="D11" s="78">
        <f>RESULTATS!D6</f>
        <v>0</v>
      </c>
      <c r="E11" s="79">
        <f>RESULTATS!E6</f>
        <v>0</v>
      </c>
      <c r="F11" s="79">
        <f>RESULTATS!F6</f>
        <v>0</v>
      </c>
      <c r="G11" s="79">
        <f>RESULTATS!G6</f>
        <v>0</v>
      </c>
      <c r="H11" s="79">
        <f>RESULTATS!H6</f>
        <v>0</v>
      </c>
      <c r="I11" s="79">
        <f>RESULTATS!I6</f>
        <v>0</v>
      </c>
      <c r="J11" s="79">
        <f>RESULTATS!J6</f>
        <v>0</v>
      </c>
      <c r="K11" s="79">
        <f>RESULTATS!K6</f>
        <v>0</v>
      </c>
      <c r="L11" s="79">
        <f>RESULTATS!L6</f>
        <v>0</v>
      </c>
      <c r="M11" s="79">
        <f>RESULTATS!M6</f>
        <v>0</v>
      </c>
      <c r="N11" s="79">
        <f>RESULTATS!N6</f>
        <v>0</v>
      </c>
      <c r="O11" s="79">
        <f>RESULTATS!O6</f>
        <v>0</v>
      </c>
      <c r="P11" s="79">
        <f>RESULTATS!P6</f>
        <v>0</v>
      </c>
      <c r="Q11" s="79">
        <f>RESULTATS!Q6</f>
        <v>0</v>
      </c>
      <c r="R11" s="79">
        <f>RESULTATS!R6</f>
        <v>0</v>
      </c>
      <c r="S11" s="79">
        <f>RESULTATS!S6</f>
        <v>0</v>
      </c>
      <c r="T11" s="79">
        <f>RESULTATS!T6</f>
        <v>0</v>
      </c>
      <c r="U11" s="79">
        <f>RESULTATS!U6</f>
        <v>0</v>
      </c>
      <c r="V11" s="79">
        <f>RESULTATS!V6</f>
        <v>0</v>
      </c>
      <c r="W11" s="79">
        <f>RESULTATS!W6</f>
        <v>0</v>
      </c>
      <c r="X11" s="79">
        <f>RESULTATS!X6</f>
        <v>0</v>
      </c>
      <c r="Y11" s="79">
        <f>RESULTATS!Y6</f>
        <v>0</v>
      </c>
      <c r="Z11" s="79">
        <f>RESULTATS!Z6</f>
        <v>0</v>
      </c>
      <c r="AA11" s="79">
        <f>RESULTATS!AA6</f>
        <v>0</v>
      </c>
      <c r="AB11" s="79">
        <f>RESULTATS!AB6</f>
        <v>0</v>
      </c>
    </row>
    <row r="12" spans="1:28" x14ac:dyDescent="0.3">
      <c r="A12" s="51">
        <f>RESULTATS!A7</f>
        <v>0</v>
      </c>
      <c r="B12" s="51" t="str">
        <f>RESULTATS!B7</f>
        <v>Eq5</v>
      </c>
      <c r="C12" s="51">
        <f>RESULTATS!C7</f>
        <v>1</v>
      </c>
      <c r="D12" s="75">
        <f>RESULTATS!D7</f>
        <v>0</v>
      </c>
      <c r="E12" s="76">
        <f>RESULTATS!E7</f>
        <v>0</v>
      </c>
      <c r="F12" s="76">
        <f>RESULTATS!F7</f>
        <v>0</v>
      </c>
      <c r="G12" s="76">
        <f>RESULTATS!G7</f>
        <v>0</v>
      </c>
      <c r="H12" s="76">
        <f>RESULTATS!H7</f>
        <v>0</v>
      </c>
      <c r="I12" s="76">
        <f>RESULTATS!I7</f>
        <v>0</v>
      </c>
      <c r="J12" s="76">
        <f>RESULTATS!J7</f>
        <v>0</v>
      </c>
      <c r="K12" s="76">
        <f>RESULTATS!K7</f>
        <v>0</v>
      </c>
      <c r="L12" s="76">
        <f>RESULTATS!L7</f>
        <v>0</v>
      </c>
      <c r="M12" s="76">
        <f>RESULTATS!M7</f>
        <v>0</v>
      </c>
      <c r="N12" s="76">
        <f>RESULTATS!N7</f>
        <v>0</v>
      </c>
      <c r="O12" s="76">
        <f>RESULTATS!O7</f>
        <v>0</v>
      </c>
      <c r="P12" s="76">
        <f>RESULTATS!P7</f>
        <v>0</v>
      </c>
      <c r="Q12" s="76">
        <f>RESULTATS!Q7</f>
        <v>0</v>
      </c>
      <c r="R12" s="76">
        <f>RESULTATS!R7</f>
        <v>0</v>
      </c>
      <c r="S12" s="76">
        <f>RESULTATS!S7</f>
        <v>0</v>
      </c>
      <c r="T12" s="76">
        <f>RESULTATS!T7</f>
        <v>0</v>
      </c>
      <c r="U12" s="76">
        <f>RESULTATS!U7</f>
        <v>0</v>
      </c>
      <c r="V12" s="76">
        <f>RESULTATS!V7</f>
        <v>0</v>
      </c>
      <c r="W12" s="76">
        <f>RESULTATS!W7</f>
        <v>0</v>
      </c>
      <c r="X12" s="76">
        <f>RESULTATS!X7</f>
        <v>0</v>
      </c>
      <c r="Y12" s="76">
        <f>RESULTATS!Y7</f>
        <v>0</v>
      </c>
      <c r="Z12" s="76">
        <f>RESULTATS!Z7</f>
        <v>0</v>
      </c>
      <c r="AA12" s="77">
        <f>RESULTATS!AA7</f>
        <v>0</v>
      </c>
      <c r="AB12" s="76">
        <f>RESULTATS!AB7</f>
        <v>0</v>
      </c>
    </row>
    <row r="13" spans="1:28" x14ac:dyDescent="0.3">
      <c r="A13" s="48">
        <f>RESULTATS!A8</f>
        <v>0</v>
      </c>
      <c r="B13" s="49" t="str">
        <f>RESULTATS!B8</f>
        <v>Eq6</v>
      </c>
      <c r="C13" s="49">
        <f>RESULTATS!C8</f>
        <v>1</v>
      </c>
      <c r="D13" s="78">
        <f>RESULTATS!D8</f>
        <v>0</v>
      </c>
      <c r="E13" s="79">
        <f>RESULTATS!E8</f>
        <v>0</v>
      </c>
      <c r="F13" s="79">
        <f>RESULTATS!F8</f>
        <v>0</v>
      </c>
      <c r="G13" s="79">
        <f>RESULTATS!G8</f>
        <v>0</v>
      </c>
      <c r="H13" s="79">
        <f>RESULTATS!H8</f>
        <v>0</v>
      </c>
      <c r="I13" s="79">
        <f>RESULTATS!I8</f>
        <v>0</v>
      </c>
      <c r="J13" s="79">
        <f>RESULTATS!J8</f>
        <v>0</v>
      </c>
      <c r="K13" s="79">
        <f>RESULTATS!K8</f>
        <v>0</v>
      </c>
      <c r="L13" s="79">
        <f>RESULTATS!L8</f>
        <v>0</v>
      </c>
      <c r="M13" s="79">
        <f>RESULTATS!M8</f>
        <v>0</v>
      </c>
      <c r="N13" s="79">
        <f>RESULTATS!N8</f>
        <v>0</v>
      </c>
      <c r="O13" s="79">
        <f>RESULTATS!O8</f>
        <v>0</v>
      </c>
      <c r="P13" s="79">
        <f>RESULTATS!P8</f>
        <v>0</v>
      </c>
      <c r="Q13" s="79">
        <f>RESULTATS!Q8</f>
        <v>0</v>
      </c>
      <c r="R13" s="79">
        <f>RESULTATS!R8</f>
        <v>0</v>
      </c>
      <c r="S13" s="79">
        <f>RESULTATS!S8</f>
        <v>0</v>
      </c>
      <c r="T13" s="79">
        <f>RESULTATS!T8</f>
        <v>0</v>
      </c>
      <c r="U13" s="79">
        <f>RESULTATS!U8</f>
        <v>0</v>
      </c>
      <c r="V13" s="79">
        <f>RESULTATS!V8</f>
        <v>0</v>
      </c>
      <c r="W13" s="79">
        <f>RESULTATS!W8</f>
        <v>0</v>
      </c>
      <c r="X13" s="79">
        <f>RESULTATS!X8</f>
        <v>0</v>
      </c>
      <c r="Y13" s="79">
        <f>RESULTATS!Y8</f>
        <v>0</v>
      </c>
      <c r="Z13" s="79">
        <f>RESULTATS!Z8</f>
        <v>0</v>
      </c>
      <c r="AA13" s="79">
        <f>RESULTATS!AA8</f>
        <v>0</v>
      </c>
      <c r="AB13" s="79">
        <f>RESULTATS!AB8</f>
        <v>0</v>
      </c>
    </row>
    <row r="14" spans="1:28" x14ac:dyDescent="0.3">
      <c r="A14" s="51">
        <f>RESULTATS!A9</f>
        <v>0</v>
      </c>
      <c r="B14" s="51" t="str">
        <f>RESULTATS!B9</f>
        <v>Eq7</v>
      </c>
      <c r="C14" s="51">
        <f>RESULTATS!C9</f>
        <v>1</v>
      </c>
      <c r="D14" s="75">
        <f>RESULTATS!D9</f>
        <v>0</v>
      </c>
      <c r="E14" s="76">
        <f>RESULTATS!E9</f>
        <v>0</v>
      </c>
      <c r="F14" s="76">
        <f>RESULTATS!F9</f>
        <v>0</v>
      </c>
      <c r="G14" s="76">
        <f>RESULTATS!G9</f>
        <v>0</v>
      </c>
      <c r="H14" s="76">
        <f>RESULTATS!H9</f>
        <v>0</v>
      </c>
      <c r="I14" s="76">
        <f>RESULTATS!I9</f>
        <v>0</v>
      </c>
      <c r="J14" s="76">
        <f>RESULTATS!J9</f>
        <v>0</v>
      </c>
      <c r="K14" s="76">
        <f>RESULTATS!K9</f>
        <v>0</v>
      </c>
      <c r="L14" s="76">
        <f>RESULTATS!L9</f>
        <v>0</v>
      </c>
      <c r="M14" s="76">
        <f>RESULTATS!M9</f>
        <v>0</v>
      </c>
      <c r="N14" s="76">
        <f>RESULTATS!N9</f>
        <v>0</v>
      </c>
      <c r="O14" s="76">
        <f>RESULTATS!O9</f>
        <v>0</v>
      </c>
      <c r="P14" s="76">
        <f>RESULTATS!P9</f>
        <v>0</v>
      </c>
      <c r="Q14" s="76">
        <f>RESULTATS!Q9</f>
        <v>0</v>
      </c>
      <c r="R14" s="76">
        <f>RESULTATS!R9</f>
        <v>0</v>
      </c>
      <c r="S14" s="76">
        <f>RESULTATS!S9</f>
        <v>0</v>
      </c>
      <c r="T14" s="76">
        <f>RESULTATS!T9</f>
        <v>0</v>
      </c>
      <c r="U14" s="76">
        <f>RESULTATS!U9</f>
        <v>0</v>
      </c>
      <c r="V14" s="76">
        <f>RESULTATS!V9</f>
        <v>0</v>
      </c>
      <c r="W14" s="76">
        <f>RESULTATS!W9</f>
        <v>0</v>
      </c>
      <c r="X14" s="76">
        <f>RESULTATS!X9</f>
        <v>0</v>
      </c>
      <c r="Y14" s="76">
        <f>RESULTATS!Y9</f>
        <v>0</v>
      </c>
      <c r="Z14" s="76">
        <f>RESULTATS!Z9</f>
        <v>0</v>
      </c>
      <c r="AA14" s="77">
        <f>RESULTATS!AA9</f>
        <v>0</v>
      </c>
      <c r="AB14" s="76">
        <f>RESULTATS!AB9</f>
        <v>0</v>
      </c>
    </row>
    <row r="15" spans="1:28" x14ac:dyDescent="0.3">
      <c r="A15" s="48">
        <f>RESULTATS!A10</f>
        <v>0</v>
      </c>
      <c r="B15" s="49" t="str">
        <f>RESULTATS!B10</f>
        <v>Eq8</v>
      </c>
      <c r="C15" s="49">
        <f>RESULTATS!C10</f>
        <v>1</v>
      </c>
      <c r="D15" s="78">
        <f>RESULTATS!D10</f>
        <v>0</v>
      </c>
      <c r="E15" s="79">
        <f>RESULTATS!E10</f>
        <v>0</v>
      </c>
      <c r="F15" s="79">
        <f>RESULTATS!F10</f>
        <v>0</v>
      </c>
      <c r="G15" s="79">
        <f>RESULTATS!G10</f>
        <v>0</v>
      </c>
      <c r="H15" s="79">
        <f>RESULTATS!H10</f>
        <v>0</v>
      </c>
      <c r="I15" s="79">
        <f>RESULTATS!I10</f>
        <v>0</v>
      </c>
      <c r="J15" s="79">
        <f>RESULTATS!J10</f>
        <v>0</v>
      </c>
      <c r="K15" s="79">
        <f>RESULTATS!K10</f>
        <v>0</v>
      </c>
      <c r="L15" s="79">
        <f>RESULTATS!L10</f>
        <v>0</v>
      </c>
      <c r="M15" s="79">
        <f>RESULTATS!M10</f>
        <v>0</v>
      </c>
      <c r="N15" s="79">
        <f>RESULTATS!N10</f>
        <v>0</v>
      </c>
      <c r="O15" s="79">
        <f>RESULTATS!O10</f>
        <v>0</v>
      </c>
      <c r="P15" s="79">
        <f>RESULTATS!P10</f>
        <v>0</v>
      </c>
      <c r="Q15" s="79">
        <f>RESULTATS!Q10</f>
        <v>0</v>
      </c>
      <c r="R15" s="79">
        <f>RESULTATS!R10</f>
        <v>0</v>
      </c>
      <c r="S15" s="79">
        <f>RESULTATS!S10</f>
        <v>0</v>
      </c>
      <c r="T15" s="79">
        <f>RESULTATS!T10</f>
        <v>0</v>
      </c>
      <c r="U15" s="79">
        <f>RESULTATS!U10</f>
        <v>0</v>
      </c>
      <c r="V15" s="79">
        <f>RESULTATS!V10</f>
        <v>0</v>
      </c>
      <c r="W15" s="79">
        <f>RESULTATS!W10</f>
        <v>0</v>
      </c>
      <c r="X15" s="79">
        <f>RESULTATS!X10</f>
        <v>0</v>
      </c>
      <c r="Y15" s="79">
        <f>RESULTATS!Y10</f>
        <v>0</v>
      </c>
      <c r="Z15" s="79">
        <f>RESULTATS!Z10</f>
        <v>0</v>
      </c>
      <c r="AA15" s="79">
        <f>RESULTATS!AA10</f>
        <v>0</v>
      </c>
      <c r="AB15" s="79">
        <f>RESULTATS!AB10</f>
        <v>0</v>
      </c>
    </row>
    <row r="16" spans="1:28" x14ac:dyDescent="0.3">
      <c r="A16" s="51">
        <f>RESULTATS!A11</f>
        <v>0</v>
      </c>
      <c r="B16" s="51" t="str">
        <f>RESULTATS!B11</f>
        <v>Eq9</v>
      </c>
      <c r="C16" s="51">
        <f>RESULTATS!C11</f>
        <v>1</v>
      </c>
      <c r="D16" s="75">
        <f>RESULTATS!D11</f>
        <v>0</v>
      </c>
      <c r="E16" s="76">
        <f>RESULTATS!E11</f>
        <v>0</v>
      </c>
      <c r="F16" s="76">
        <f>RESULTATS!F11</f>
        <v>0</v>
      </c>
      <c r="G16" s="76">
        <f>RESULTATS!G11</f>
        <v>0</v>
      </c>
      <c r="H16" s="76">
        <f>RESULTATS!H11</f>
        <v>0</v>
      </c>
      <c r="I16" s="76">
        <f>RESULTATS!I11</f>
        <v>0</v>
      </c>
      <c r="J16" s="76">
        <f>RESULTATS!J11</f>
        <v>0</v>
      </c>
      <c r="K16" s="76">
        <f>RESULTATS!K11</f>
        <v>0</v>
      </c>
      <c r="L16" s="76">
        <f>RESULTATS!L11</f>
        <v>0</v>
      </c>
      <c r="M16" s="76">
        <f>RESULTATS!M11</f>
        <v>0</v>
      </c>
      <c r="N16" s="76">
        <f>RESULTATS!N11</f>
        <v>0</v>
      </c>
      <c r="O16" s="76">
        <f>RESULTATS!O11</f>
        <v>0</v>
      </c>
      <c r="P16" s="76">
        <f>RESULTATS!P11</f>
        <v>0</v>
      </c>
      <c r="Q16" s="76">
        <f>RESULTATS!Q11</f>
        <v>0</v>
      </c>
      <c r="R16" s="76">
        <f>RESULTATS!R11</f>
        <v>0</v>
      </c>
      <c r="S16" s="76">
        <f>RESULTATS!S11</f>
        <v>0</v>
      </c>
      <c r="T16" s="76">
        <f>RESULTATS!T11</f>
        <v>0</v>
      </c>
      <c r="U16" s="76">
        <f>RESULTATS!U11</f>
        <v>0</v>
      </c>
      <c r="V16" s="76">
        <f>RESULTATS!V11</f>
        <v>0</v>
      </c>
      <c r="W16" s="76">
        <f>RESULTATS!W11</f>
        <v>0</v>
      </c>
      <c r="X16" s="76">
        <f>RESULTATS!X11</f>
        <v>0</v>
      </c>
      <c r="Y16" s="76">
        <f>RESULTATS!Y11</f>
        <v>0</v>
      </c>
      <c r="Z16" s="76">
        <f>RESULTATS!Z11</f>
        <v>0</v>
      </c>
      <c r="AA16" s="77">
        <f>RESULTATS!AA11</f>
        <v>0</v>
      </c>
      <c r="AB16" s="76">
        <f>RESULTATS!AB11</f>
        <v>0</v>
      </c>
    </row>
    <row r="17" spans="1:28" x14ac:dyDescent="0.3">
      <c r="A17" s="48">
        <f>RESULTATS!A12</f>
        <v>0</v>
      </c>
      <c r="B17" s="49" t="str">
        <f>RESULTATS!B12</f>
        <v>Eq10</v>
      </c>
      <c r="C17" s="49">
        <f>RESULTATS!C12</f>
        <v>1</v>
      </c>
      <c r="D17" s="78">
        <f>RESULTATS!D12</f>
        <v>0</v>
      </c>
      <c r="E17" s="79">
        <f>RESULTATS!E12</f>
        <v>0</v>
      </c>
      <c r="F17" s="79">
        <f>RESULTATS!F12</f>
        <v>0</v>
      </c>
      <c r="G17" s="79">
        <f>RESULTATS!G12</f>
        <v>0</v>
      </c>
      <c r="H17" s="79">
        <f>RESULTATS!H12</f>
        <v>0</v>
      </c>
      <c r="I17" s="79">
        <f>RESULTATS!I12</f>
        <v>0</v>
      </c>
      <c r="J17" s="79">
        <f>RESULTATS!J12</f>
        <v>0</v>
      </c>
      <c r="K17" s="79">
        <f>RESULTATS!K12</f>
        <v>0</v>
      </c>
      <c r="L17" s="79">
        <f>RESULTATS!L12</f>
        <v>0</v>
      </c>
      <c r="M17" s="79">
        <f>RESULTATS!M12</f>
        <v>0</v>
      </c>
      <c r="N17" s="79">
        <f>RESULTATS!N12</f>
        <v>0</v>
      </c>
      <c r="O17" s="79">
        <f>RESULTATS!O12</f>
        <v>0</v>
      </c>
      <c r="P17" s="79">
        <f>RESULTATS!P12</f>
        <v>0</v>
      </c>
      <c r="Q17" s="79">
        <f>RESULTATS!Q12</f>
        <v>0</v>
      </c>
      <c r="R17" s="79">
        <f>RESULTATS!R12</f>
        <v>0</v>
      </c>
      <c r="S17" s="79">
        <f>RESULTATS!S12</f>
        <v>0</v>
      </c>
      <c r="T17" s="79">
        <f>RESULTATS!T12</f>
        <v>0</v>
      </c>
      <c r="U17" s="79">
        <f>RESULTATS!U12</f>
        <v>0</v>
      </c>
      <c r="V17" s="79">
        <f>RESULTATS!V12</f>
        <v>0</v>
      </c>
      <c r="W17" s="79">
        <f>RESULTATS!W12</f>
        <v>0</v>
      </c>
      <c r="X17" s="79">
        <f>RESULTATS!X12</f>
        <v>0</v>
      </c>
      <c r="Y17" s="79">
        <f>RESULTATS!Y12</f>
        <v>0</v>
      </c>
      <c r="Z17" s="79">
        <f>RESULTATS!Z12</f>
        <v>0</v>
      </c>
      <c r="AA17" s="79">
        <f>RESULTATS!AA12</f>
        <v>0</v>
      </c>
      <c r="AB17" s="79">
        <f>RESULTATS!AB12</f>
        <v>0</v>
      </c>
    </row>
    <row r="18" spans="1:28" x14ac:dyDescent="0.3">
      <c r="A18" s="51">
        <f>RESULTATS!A13</f>
        <v>0</v>
      </c>
      <c r="B18" s="51" t="str">
        <f>RESULTATS!B13</f>
        <v>Eq11</v>
      </c>
      <c r="C18" s="51">
        <f>RESULTATS!C13</f>
        <v>1</v>
      </c>
      <c r="D18" s="75">
        <f>RESULTATS!D13</f>
        <v>0</v>
      </c>
      <c r="E18" s="76">
        <f>RESULTATS!E13</f>
        <v>0</v>
      </c>
      <c r="F18" s="76">
        <f>RESULTATS!F13</f>
        <v>0</v>
      </c>
      <c r="G18" s="76">
        <f>RESULTATS!G13</f>
        <v>0</v>
      </c>
      <c r="H18" s="76">
        <f>RESULTATS!H13</f>
        <v>0</v>
      </c>
      <c r="I18" s="76">
        <f>RESULTATS!I13</f>
        <v>0</v>
      </c>
      <c r="J18" s="76">
        <f>RESULTATS!J13</f>
        <v>0</v>
      </c>
      <c r="K18" s="76">
        <f>RESULTATS!K13</f>
        <v>0</v>
      </c>
      <c r="L18" s="76">
        <f>RESULTATS!L13</f>
        <v>0</v>
      </c>
      <c r="M18" s="76">
        <f>RESULTATS!M13</f>
        <v>0</v>
      </c>
      <c r="N18" s="76">
        <f>RESULTATS!N13</f>
        <v>0</v>
      </c>
      <c r="O18" s="76">
        <f>RESULTATS!O13</f>
        <v>0</v>
      </c>
      <c r="P18" s="76">
        <f>RESULTATS!P13</f>
        <v>0</v>
      </c>
      <c r="Q18" s="76">
        <f>RESULTATS!Q13</f>
        <v>0</v>
      </c>
      <c r="R18" s="76">
        <f>RESULTATS!R13</f>
        <v>0</v>
      </c>
      <c r="S18" s="76">
        <f>RESULTATS!S13</f>
        <v>0</v>
      </c>
      <c r="T18" s="76">
        <f>RESULTATS!T13</f>
        <v>0</v>
      </c>
      <c r="U18" s="76">
        <f>RESULTATS!U13</f>
        <v>0</v>
      </c>
      <c r="V18" s="76">
        <f>RESULTATS!V13</f>
        <v>0</v>
      </c>
      <c r="W18" s="76">
        <f>RESULTATS!W13</f>
        <v>0</v>
      </c>
      <c r="X18" s="76">
        <f>RESULTATS!X13</f>
        <v>0</v>
      </c>
      <c r="Y18" s="76">
        <f>RESULTATS!Y13</f>
        <v>0</v>
      </c>
      <c r="Z18" s="76">
        <f>RESULTATS!Z13</f>
        <v>0</v>
      </c>
      <c r="AA18" s="77">
        <f>RESULTATS!AA13</f>
        <v>0</v>
      </c>
      <c r="AB18" s="76">
        <f>RESULTATS!AB13</f>
        <v>0</v>
      </c>
    </row>
    <row r="19" spans="1:28" x14ac:dyDescent="0.3">
      <c r="A19" s="48">
        <f>RESULTATS!A14</f>
        <v>0</v>
      </c>
      <c r="B19" s="49" t="str">
        <f>RESULTATS!B14</f>
        <v>Eq12</v>
      </c>
      <c r="C19" s="49">
        <f>RESULTATS!C14</f>
        <v>1</v>
      </c>
      <c r="D19" s="78">
        <f>RESULTATS!D14</f>
        <v>0</v>
      </c>
      <c r="E19" s="79">
        <f>RESULTATS!E14</f>
        <v>0</v>
      </c>
      <c r="F19" s="79">
        <f>RESULTATS!F14</f>
        <v>0</v>
      </c>
      <c r="G19" s="79">
        <f>RESULTATS!G14</f>
        <v>0</v>
      </c>
      <c r="H19" s="79">
        <f>RESULTATS!H14</f>
        <v>0</v>
      </c>
      <c r="I19" s="79">
        <f>RESULTATS!I14</f>
        <v>0</v>
      </c>
      <c r="J19" s="79">
        <f>RESULTATS!J14</f>
        <v>0</v>
      </c>
      <c r="K19" s="79">
        <f>RESULTATS!K14</f>
        <v>0</v>
      </c>
      <c r="L19" s="79">
        <f>RESULTATS!L14</f>
        <v>0</v>
      </c>
      <c r="M19" s="79">
        <f>RESULTATS!M14</f>
        <v>0</v>
      </c>
      <c r="N19" s="79">
        <f>RESULTATS!N14</f>
        <v>0</v>
      </c>
      <c r="O19" s="79">
        <f>RESULTATS!O14</f>
        <v>0</v>
      </c>
      <c r="P19" s="79">
        <f>RESULTATS!P14</f>
        <v>0</v>
      </c>
      <c r="Q19" s="79">
        <f>RESULTATS!Q14</f>
        <v>0</v>
      </c>
      <c r="R19" s="79">
        <f>RESULTATS!R14</f>
        <v>0</v>
      </c>
      <c r="S19" s="79">
        <f>RESULTATS!S14</f>
        <v>0</v>
      </c>
      <c r="T19" s="79">
        <f>RESULTATS!T14</f>
        <v>0</v>
      </c>
      <c r="U19" s="79">
        <f>RESULTATS!U14</f>
        <v>0</v>
      </c>
      <c r="V19" s="79">
        <f>RESULTATS!V14</f>
        <v>0</v>
      </c>
      <c r="W19" s="79">
        <f>RESULTATS!W14</f>
        <v>0</v>
      </c>
      <c r="X19" s="79">
        <f>RESULTATS!X14</f>
        <v>0</v>
      </c>
      <c r="Y19" s="79">
        <f>RESULTATS!Y14</f>
        <v>0</v>
      </c>
      <c r="Z19" s="79">
        <f>RESULTATS!Z14</f>
        <v>0</v>
      </c>
      <c r="AA19" s="79">
        <f>RESULTATS!AA14</f>
        <v>0</v>
      </c>
      <c r="AB19" s="79">
        <f>RESULTATS!AB14</f>
        <v>0</v>
      </c>
    </row>
    <row r="20" spans="1:28" x14ac:dyDescent="0.3">
      <c r="A20" s="51">
        <f>RESULTATS!A15</f>
        <v>0</v>
      </c>
      <c r="B20" s="51" t="str">
        <f>RESULTATS!B15</f>
        <v>Eq13</v>
      </c>
      <c r="C20" s="51">
        <f>RESULTATS!C15</f>
        <v>1</v>
      </c>
      <c r="D20" s="75">
        <f>RESULTATS!D15</f>
        <v>0</v>
      </c>
      <c r="E20" s="76">
        <f>RESULTATS!E15</f>
        <v>0</v>
      </c>
      <c r="F20" s="76">
        <f>RESULTATS!F15</f>
        <v>0</v>
      </c>
      <c r="G20" s="76">
        <f>RESULTATS!G15</f>
        <v>0</v>
      </c>
      <c r="H20" s="76">
        <f>RESULTATS!H15</f>
        <v>0</v>
      </c>
      <c r="I20" s="76">
        <f>RESULTATS!I15</f>
        <v>0</v>
      </c>
      <c r="J20" s="76">
        <f>RESULTATS!J15</f>
        <v>0</v>
      </c>
      <c r="K20" s="76">
        <f>RESULTATS!K15</f>
        <v>0</v>
      </c>
      <c r="L20" s="76">
        <f>RESULTATS!L15</f>
        <v>0</v>
      </c>
      <c r="M20" s="76">
        <f>RESULTATS!M15</f>
        <v>0</v>
      </c>
      <c r="N20" s="76">
        <f>RESULTATS!N15</f>
        <v>0</v>
      </c>
      <c r="O20" s="76">
        <f>RESULTATS!O15</f>
        <v>0</v>
      </c>
      <c r="P20" s="76">
        <f>RESULTATS!P15</f>
        <v>0</v>
      </c>
      <c r="Q20" s="76">
        <f>RESULTATS!Q15</f>
        <v>0</v>
      </c>
      <c r="R20" s="76">
        <f>RESULTATS!R15</f>
        <v>0</v>
      </c>
      <c r="S20" s="76">
        <f>RESULTATS!S15</f>
        <v>0</v>
      </c>
      <c r="T20" s="76">
        <f>RESULTATS!T15</f>
        <v>0</v>
      </c>
      <c r="U20" s="76">
        <f>RESULTATS!U15</f>
        <v>0</v>
      </c>
      <c r="V20" s="76">
        <f>RESULTATS!V15</f>
        <v>0</v>
      </c>
      <c r="W20" s="76">
        <f>RESULTATS!W15</f>
        <v>0</v>
      </c>
      <c r="X20" s="76">
        <f>RESULTATS!X15</f>
        <v>0</v>
      </c>
      <c r="Y20" s="76">
        <f>RESULTATS!Y15</f>
        <v>0</v>
      </c>
      <c r="Z20" s="76">
        <f>RESULTATS!Z15</f>
        <v>0</v>
      </c>
      <c r="AA20" s="77">
        <f>RESULTATS!AA15</f>
        <v>0</v>
      </c>
      <c r="AB20" s="76">
        <f>RESULTATS!AB15</f>
        <v>0</v>
      </c>
    </row>
    <row r="21" spans="1:28" x14ac:dyDescent="0.3">
      <c r="A21" s="48">
        <f>RESULTATS!A16</f>
        <v>0</v>
      </c>
      <c r="B21" s="49" t="str">
        <f>RESULTATS!B16</f>
        <v>Eq14</v>
      </c>
      <c r="C21" s="49">
        <f>RESULTATS!C16</f>
        <v>1</v>
      </c>
      <c r="D21" s="78">
        <f>RESULTATS!D16</f>
        <v>0</v>
      </c>
      <c r="E21" s="79">
        <f>RESULTATS!E16</f>
        <v>0</v>
      </c>
      <c r="F21" s="79">
        <f>RESULTATS!F16</f>
        <v>0</v>
      </c>
      <c r="G21" s="79">
        <f>RESULTATS!G16</f>
        <v>0</v>
      </c>
      <c r="H21" s="79">
        <f>RESULTATS!H16</f>
        <v>0</v>
      </c>
      <c r="I21" s="79">
        <f>RESULTATS!I16</f>
        <v>0</v>
      </c>
      <c r="J21" s="79">
        <f>RESULTATS!J16</f>
        <v>0</v>
      </c>
      <c r="K21" s="79">
        <f>RESULTATS!K16</f>
        <v>0</v>
      </c>
      <c r="L21" s="79">
        <f>RESULTATS!L16</f>
        <v>0</v>
      </c>
      <c r="M21" s="79">
        <f>RESULTATS!M16</f>
        <v>0</v>
      </c>
      <c r="N21" s="79">
        <f>RESULTATS!N16</f>
        <v>0</v>
      </c>
      <c r="O21" s="79">
        <f>RESULTATS!O16</f>
        <v>0</v>
      </c>
      <c r="P21" s="79">
        <f>RESULTATS!P16</f>
        <v>0</v>
      </c>
      <c r="Q21" s="79">
        <f>RESULTATS!Q16</f>
        <v>0</v>
      </c>
      <c r="R21" s="79">
        <f>RESULTATS!R16</f>
        <v>0</v>
      </c>
      <c r="S21" s="79">
        <f>RESULTATS!S16</f>
        <v>0</v>
      </c>
      <c r="T21" s="79">
        <f>RESULTATS!T16</f>
        <v>0</v>
      </c>
      <c r="U21" s="79">
        <f>RESULTATS!U16</f>
        <v>0</v>
      </c>
      <c r="V21" s="79">
        <f>RESULTATS!V16</f>
        <v>0</v>
      </c>
      <c r="W21" s="79">
        <f>RESULTATS!W16</f>
        <v>0</v>
      </c>
      <c r="X21" s="79">
        <f>RESULTATS!X16</f>
        <v>0</v>
      </c>
      <c r="Y21" s="79">
        <f>RESULTATS!Y16</f>
        <v>0</v>
      </c>
      <c r="Z21" s="79">
        <f>RESULTATS!Z16</f>
        <v>0</v>
      </c>
      <c r="AA21" s="79">
        <f>RESULTATS!AA16</f>
        <v>0</v>
      </c>
      <c r="AB21" s="79">
        <f>RESULTATS!AB16</f>
        <v>0</v>
      </c>
    </row>
    <row r="22" spans="1:28" x14ac:dyDescent="0.3">
      <c r="A22" s="51">
        <f>RESULTATS!A17</f>
        <v>0</v>
      </c>
      <c r="B22" s="51" t="str">
        <f>RESULTATS!B17</f>
        <v>Eq15</v>
      </c>
      <c r="C22" s="51">
        <f>RESULTATS!C17</f>
        <v>1</v>
      </c>
      <c r="D22" s="75">
        <f>RESULTATS!D17</f>
        <v>0</v>
      </c>
      <c r="E22" s="76">
        <f>RESULTATS!E17</f>
        <v>0</v>
      </c>
      <c r="F22" s="76">
        <f>RESULTATS!F17</f>
        <v>0</v>
      </c>
      <c r="G22" s="76">
        <f>RESULTATS!G17</f>
        <v>0</v>
      </c>
      <c r="H22" s="76">
        <f>RESULTATS!H17</f>
        <v>0</v>
      </c>
      <c r="I22" s="76">
        <f>RESULTATS!I17</f>
        <v>0</v>
      </c>
      <c r="J22" s="76">
        <f>RESULTATS!J17</f>
        <v>0</v>
      </c>
      <c r="K22" s="76">
        <f>RESULTATS!K17</f>
        <v>0</v>
      </c>
      <c r="L22" s="76">
        <f>RESULTATS!L17</f>
        <v>0</v>
      </c>
      <c r="M22" s="76">
        <f>RESULTATS!M17</f>
        <v>0</v>
      </c>
      <c r="N22" s="76">
        <f>RESULTATS!N17</f>
        <v>0</v>
      </c>
      <c r="O22" s="76">
        <f>RESULTATS!O17</f>
        <v>0</v>
      </c>
      <c r="P22" s="76">
        <f>RESULTATS!P17</f>
        <v>0</v>
      </c>
      <c r="Q22" s="76">
        <f>RESULTATS!Q17</f>
        <v>0</v>
      </c>
      <c r="R22" s="76">
        <f>RESULTATS!R17</f>
        <v>0</v>
      </c>
      <c r="S22" s="76">
        <f>RESULTATS!S17</f>
        <v>0</v>
      </c>
      <c r="T22" s="76">
        <f>RESULTATS!T17</f>
        <v>0</v>
      </c>
      <c r="U22" s="76">
        <f>RESULTATS!U17</f>
        <v>0</v>
      </c>
      <c r="V22" s="76">
        <f>RESULTATS!V17</f>
        <v>0</v>
      </c>
      <c r="W22" s="76">
        <f>RESULTATS!W17</f>
        <v>0</v>
      </c>
      <c r="X22" s="76">
        <f>RESULTATS!X17</f>
        <v>0</v>
      </c>
      <c r="Y22" s="76">
        <f>RESULTATS!Y17</f>
        <v>0</v>
      </c>
      <c r="Z22" s="76">
        <f>RESULTATS!Z17</f>
        <v>0</v>
      </c>
      <c r="AA22" s="77">
        <f>RESULTATS!AA17</f>
        <v>0</v>
      </c>
      <c r="AB22" s="76">
        <f>RESULTATS!AB17</f>
        <v>0</v>
      </c>
    </row>
    <row r="23" spans="1:28" x14ac:dyDescent="0.3">
      <c r="A23" s="48">
        <f>RESULTATS!A18</f>
        <v>0</v>
      </c>
      <c r="B23" s="49" t="str">
        <f>RESULTATS!B18</f>
        <v>Eq16</v>
      </c>
      <c r="C23" s="49">
        <f>RESULTATS!C18</f>
        <v>1</v>
      </c>
      <c r="D23" s="78">
        <f>RESULTATS!D18</f>
        <v>0</v>
      </c>
      <c r="E23" s="79">
        <f>RESULTATS!E18</f>
        <v>0</v>
      </c>
      <c r="F23" s="79">
        <f>RESULTATS!F18</f>
        <v>0</v>
      </c>
      <c r="G23" s="79">
        <f>RESULTATS!G18</f>
        <v>0</v>
      </c>
      <c r="H23" s="79">
        <f>RESULTATS!H18</f>
        <v>0</v>
      </c>
      <c r="I23" s="79">
        <f>RESULTATS!I18</f>
        <v>0</v>
      </c>
      <c r="J23" s="79">
        <f>RESULTATS!J18</f>
        <v>0</v>
      </c>
      <c r="K23" s="79">
        <f>RESULTATS!K18</f>
        <v>0</v>
      </c>
      <c r="L23" s="79">
        <f>RESULTATS!L18</f>
        <v>0</v>
      </c>
      <c r="M23" s="79">
        <f>RESULTATS!M18</f>
        <v>0</v>
      </c>
      <c r="N23" s="79">
        <f>RESULTATS!N18</f>
        <v>0</v>
      </c>
      <c r="O23" s="79">
        <f>RESULTATS!O18</f>
        <v>0</v>
      </c>
      <c r="P23" s="79">
        <f>RESULTATS!P18</f>
        <v>0</v>
      </c>
      <c r="Q23" s="79">
        <f>RESULTATS!Q18</f>
        <v>0</v>
      </c>
      <c r="R23" s="79">
        <f>RESULTATS!R18</f>
        <v>0</v>
      </c>
      <c r="S23" s="79">
        <f>RESULTATS!S18</f>
        <v>0</v>
      </c>
      <c r="T23" s="79">
        <f>RESULTATS!T18</f>
        <v>0</v>
      </c>
      <c r="U23" s="79">
        <f>RESULTATS!U18</f>
        <v>0</v>
      </c>
      <c r="V23" s="79">
        <f>RESULTATS!V18</f>
        <v>0</v>
      </c>
      <c r="W23" s="79">
        <f>RESULTATS!W18</f>
        <v>0</v>
      </c>
      <c r="X23" s="79">
        <f>RESULTATS!X18</f>
        <v>0</v>
      </c>
      <c r="Y23" s="79">
        <f>RESULTATS!Y18</f>
        <v>0</v>
      </c>
      <c r="Z23" s="79">
        <f>RESULTATS!Z18</f>
        <v>0</v>
      </c>
      <c r="AA23" s="79">
        <f>RESULTATS!AA18</f>
        <v>0</v>
      </c>
      <c r="AB23" s="79">
        <f>RESULTATS!AB18</f>
        <v>0</v>
      </c>
    </row>
    <row r="24" spans="1:28" x14ac:dyDescent="0.3">
      <c r="A24" s="51">
        <f>RESULTATS!A19</f>
        <v>0</v>
      </c>
      <c r="B24" s="51" t="str">
        <f>RESULTATS!B19</f>
        <v>Eq17</v>
      </c>
      <c r="C24" s="51">
        <f>RESULTATS!C19</f>
        <v>1</v>
      </c>
      <c r="D24" s="75">
        <f>RESULTATS!D19</f>
        <v>0</v>
      </c>
      <c r="E24" s="76">
        <f>RESULTATS!E19</f>
        <v>0</v>
      </c>
      <c r="F24" s="76">
        <f>RESULTATS!F19</f>
        <v>0</v>
      </c>
      <c r="G24" s="76">
        <f>RESULTATS!G19</f>
        <v>0</v>
      </c>
      <c r="H24" s="76">
        <f>RESULTATS!H19</f>
        <v>0</v>
      </c>
      <c r="I24" s="76">
        <f>RESULTATS!I19</f>
        <v>0</v>
      </c>
      <c r="J24" s="76">
        <f>RESULTATS!J19</f>
        <v>0</v>
      </c>
      <c r="K24" s="76">
        <f>RESULTATS!K19</f>
        <v>0</v>
      </c>
      <c r="L24" s="76">
        <f>RESULTATS!L19</f>
        <v>0</v>
      </c>
      <c r="M24" s="76">
        <f>RESULTATS!M19</f>
        <v>0</v>
      </c>
      <c r="N24" s="76">
        <f>RESULTATS!N19</f>
        <v>0</v>
      </c>
      <c r="O24" s="76">
        <f>RESULTATS!O19</f>
        <v>0</v>
      </c>
      <c r="P24" s="76">
        <f>RESULTATS!P19</f>
        <v>0</v>
      </c>
      <c r="Q24" s="76">
        <f>RESULTATS!Q19</f>
        <v>0</v>
      </c>
      <c r="R24" s="76">
        <f>RESULTATS!R19</f>
        <v>0</v>
      </c>
      <c r="S24" s="76">
        <f>RESULTATS!S19</f>
        <v>0</v>
      </c>
      <c r="T24" s="76">
        <f>RESULTATS!T19</f>
        <v>0</v>
      </c>
      <c r="U24" s="76">
        <f>RESULTATS!U19</f>
        <v>0</v>
      </c>
      <c r="V24" s="76">
        <f>RESULTATS!V19</f>
        <v>0</v>
      </c>
      <c r="W24" s="76">
        <f>RESULTATS!W19</f>
        <v>0</v>
      </c>
      <c r="X24" s="76">
        <f>RESULTATS!X19</f>
        <v>0</v>
      </c>
      <c r="Y24" s="76">
        <f>RESULTATS!Y19</f>
        <v>0</v>
      </c>
      <c r="Z24" s="76">
        <f>RESULTATS!Z19</f>
        <v>0</v>
      </c>
      <c r="AA24" s="77">
        <f>RESULTATS!AA19</f>
        <v>0</v>
      </c>
      <c r="AB24" s="76">
        <f>RESULTATS!AB19</f>
        <v>0</v>
      </c>
    </row>
    <row r="25" spans="1:28" x14ac:dyDescent="0.3">
      <c r="A25" s="48">
        <f>RESULTATS!A20</f>
        <v>0</v>
      </c>
      <c r="B25" s="49" t="str">
        <f>RESULTATS!B20</f>
        <v>Eq18</v>
      </c>
      <c r="C25" s="49">
        <f>RESULTATS!C20</f>
        <v>1</v>
      </c>
      <c r="D25" s="78">
        <f>RESULTATS!D20</f>
        <v>0</v>
      </c>
      <c r="E25" s="79">
        <f>RESULTATS!E20</f>
        <v>0</v>
      </c>
      <c r="F25" s="79">
        <f>RESULTATS!F20</f>
        <v>0</v>
      </c>
      <c r="G25" s="79">
        <f>RESULTATS!G20</f>
        <v>0</v>
      </c>
      <c r="H25" s="79">
        <f>RESULTATS!H20</f>
        <v>0</v>
      </c>
      <c r="I25" s="79">
        <f>RESULTATS!I20</f>
        <v>0</v>
      </c>
      <c r="J25" s="79">
        <f>RESULTATS!J20</f>
        <v>0</v>
      </c>
      <c r="K25" s="79">
        <f>RESULTATS!K20</f>
        <v>0</v>
      </c>
      <c r="L25" s="79">
        <f>RESULTATS!L20</f>
        <v>0</v>
      </c>
      <c r="M25" s="79">
        <f>RESULTATS!M20</f>
        <v>0</v>
      </c>
      <c r="N25" s="79">
        <f>RESULTATS!N20</f>
        <v>0</v>
      </c>
      <c r="O25" s="79">
        <f>RESULTATS!O20</f>
        <v>0</v>
      </c>
      <c r="P25" s="79">
        <f>RESULTATS!P20</f>
        <v>0</v>
      </c>
      <c r="Q25" s="79">
        <f>RESULTATS!Q20</f>
        <v>0</v>
      </c>
      <c r="R25" s="79">
        <f>RESULTATS!R20</f>
        <v>0</v>
      </c>
      <c r="S25" s="79">
        <f>RESULTATS!S20</f>
        <v>0</v>
      </c>
      <c r="T25" s="79">
        <f>RESULTATS!T20</f>
        <v>0</v>
      </c>
      <c r="U25" s="79">
        <f>RESULTATS!U20</f>
        <v>0</v>
      </c>
      <c r="V25" s="79">
        <f>RESULTATS!V20</f>
        <v>0</v>
      </c>
      <c r="W25" s="79">
        <f>RESULTATS!W20</f>
        <v>0</v>
      </c>
      <c r="X25" s="79">
        <f>RESULTATS!X20</f>
        <v>0</v>
      </c>
      <c r="Y25" s="79">
        <f>RESULTATS!Y20</f>
        <v>0</v>
      </c>
      <c r="Z25" s="79">
        <f>RESULTATS!Z20</f>
        <v>0</v>
      </c>
      <c r="AA25" s="79">
        <f>RESULTATS!AA20</f>
        <v>0</v>
      </c>
      <c r="AB25" s="79">
        <f>RESULTATS!AB20</f>
        <v>0</v>
      </c>
    </row>
    <row r="26" spans="1:28" x14ac:dyDescent="0.3">
      <c r="A26" s="51">
        <f>RESULTATS!A21</f>
        <v>0</v>
      </c>
      <c r="B26" s="51" t="str">
        <f>RESULTATS!B21</f>
        <v>Eq19</v>
      </c>
      <c r="C26" s="51">
        <f>RESULTATS!C21</f>
        <v>1</v>
      </c>
      <c r="D26" s="75">
        <f>RESULTATS!D21</f>
        <v>0</v>
      </c>
      <c r="E26" s="76">
        <f>RESULTATS!E21</f>
        <v>0</v>
      </c>
      <c r="F26" s="76">
        <f>RESULTATS!F21</f>
        <v>0</v>
      </c>
      <c r="G26" s="76">
        <f>RESULTATS!G21</f>
        <v>0</v>
      </c>
      <c r="H26" s="76">
        <f>RESULTATS!H21</f>
        <v>0</v>
      </c>
      <c r="I26" s="76">
        <f>RESULTATS!I21</f>
        <v>0</v>
      </c>
      <c r="J26" s="76">
        <f>RESULTATS!J21</f>
        <v>0</v>
      </c>
      <c r="K26" s="76">
        <f>RESULTATS!K21</f>
        <v>0</v>
      </c>
      <c r="L26" s="76">
        <f>RESULTATS!L21</f>
        <v>0</v>
      </c>
      <c r="M26" s="76">
        <f>RESULTATS!M21</f>
        <v>0</v>
      </c>
      <c r="N26" s="76">
        <f>RESULTATS!N21</f>
        <v>0</v>
      </c>
      <c r="O26" s="76">
        <f>RESULTATS!O21</f>
        <v>0</v>
      </c>
      <c r="P26" s="76">
        <f>RESULTATS!P21</f>
        <v>0</v>
      </c>
      <c r="Q26" s="76">
        <f>RESULTATS!Q21</f>
        <v>0</v>
      </c>
      <c r="R26" s="76">
        <f>RESULTATS!R21</f>
        <v>0</v>
      </c>
      <c r="S26" s="76">
        <f>RESULTATS!S21</f>
        <v>0</v>
      </c>
      <c r="T26" s="76">
        <f>RESULTATS!T21</f>
        <v>0</v>
      </c>
      <c r="U26" s="76">
        <f>RESULTATS!U21</f>
        <v>0</v>
      </c>
      <c r="V26" s="76">
        <f>RESULTATS!V21</f>
        <v>0</v>
      </c>
      <c r="W26" s="76">
        <f>RESULTATS!W21</f>
        <v>0</v>
      </c>
      <c r="X26" s="76">
        <f>RESULTATS!X21</f>
        <v>0</v>
      </c>
      <c r="Y26" s="76">
        <f>RESULTATS!Y21</f>
        <v>0</v>
      </c>
      <c r="Z26" s="76">
        <f>RESULTATS!Z21</f>
        <v>0</v>
      </c>
      <c r="AA26" s="77">
        <f>RESULTATS!AA21</f>
        <v>0</v>
      </c>
      <c r="AB26" s="76">
        <f>RESULTATS!AB21</f>
        <v>0</v>
      </c>
    </row>
    <row r="27" spans="1:28" x14ac:dyDescent="0.3">
      <c r="A27" s="48">
        <f>RESULTATS!A22</f>
        <v>0</v>
      </c>
      <c r="B27" s="49" t="str">
        <f>RESULTATS!B22</f>
        <v>Eq20</v>
      </c>
      <c r="C27" s="49">
        <f>RESULTATS!C22</f>
        <v>1</v>
      </c>
      <c r="D27" s="78">
        <f>RESULTATS!D22</f>
        <v>0</v>
      </c>
      <c r="E27" s="79">
        <f>RESULTATS!E22</f>
        <v>0</v>
      </c>
      <c r="F27" s="79">
        <f>RESULTATS!F22</f>
        <v>0</v>
      </c>
      <c r="G27" s="79">
        <f>RESULTATS!G22</f>
        <v>0</v>
      </c>
      <c r="H27" s="79">
        <f>RESULTATS!H22</f>
        <v>0</v>
      </c>
      <c r="I27" s="79">
        <f>RESULTATS!I22</f>
        <v>0</v>
      </c>
      <c r="J27" s="79">
        <f>RESULTATS!J22</f>
        <v>0</v>
      </c>
      <c r="K27" s="79">
        <f>RESULTATS!K22</f>
        <v>0</v>
      </c>
      <c r="L27" s="79">
        <f>RESULTATS!L22</f>
        <v>0</v>
      </c>
      <c r="M27" s="79">
        <f>RESULTATS!M22</f>
        <v>0</v>
      </c>
      <c r="N27" s="79">
        <f>RESULTATS!N22</f>
        <v>0</v>
      </c>
      <c r="O27" s="79">
        <f>RESULTATS!O22</f>
        <v>0</v>
      </c>
      <c r="P27" s="79">
        <f>RESULTATS!P22</f>
        <v>0</v>
      </c>
      <c r="Q27" s="79">
        <f>RESULTATS!Q22</f>
        <v>0</v>
      </c>
      <c r="R27" s="79">
        <f>RESULTATS!R22</f>
        <v>0</v>
      </c>
      <c r="S27" s="79">
        <f>RESULTATS!S22</f>
        <v>0</v>
      </c>
      <c r="T27" s="79">
        <f>RESULTATS!T22</f>
        <v>0</v>
      </c>
      <c r="U27" s="79">
        <f>RESULTATS!U22</f>
        <v>0</v>
      </c>
      <c r="V27" s="79">
        <f>RESULTATS!V22</f>
        <v>0</v>
      </c>
      <c r="W27" s="79">
        <f>RESULTATS!W22</f>
        <v>0</v>
      </c>
      <c r="X27" s="79">
        <f>RESULTATS!X22</f>
        <v>0</v>
      </c>
      <c r="Y27" s="79">
        <f>RESULTATS!Y22</f>
        <v>0</v>
      </c>
      <c r="Z27" s="79">
        <f>RESULTATS!Z22</f>
        <v>0</v>
      </c>
      <c r="AA27" s="79">
        <f>RESULTATS!AA22</f>
        <v>0</v>
      </c>
      <c r="AB27" s="79">
        <f>RESULTATS!AB22</f>
        <v>0</v>
      </c>
    </row>
    <row r="28" spans="1:28" x14ac:dyDescent="0.3">
      <c r="A28" s="51">
        <f>RESULTATS!A23</f>
        <v>0</v>
      </c>
      <c r="B28" s="51" t="str">
        <f>RESULTATS!B23</f>
        <v>Eq21</v>
      </c>
      <c r="C28" s="51">
        <f>RESULTATS!C23</f>
        <v>1</v>
      </c>
      <c r="D28" s="75">
        <f>RESULTATS!D23</f>
        <v>0</v>
      </c>
      <c r="E28" s="76">
        <f>RESULTATS!E23</f>
        <v>0</v>
      </c>
      <c r="F28" s="76">
        <f>RESULTATS!F23</f>
        <v>0</v>
      </c>
      <c r="G28" s="76">
        <f>RESULTATS!G23</f>
        <v>0</v>
      </c>
      <c r="H28" s="76">
        <f>RESULTATS!H23</f>
        <v>0</v>
      </c>
      <c r="I28" s="76">
        <f>RESULTATS!I23</f>
        <v>0</v>
      </c>
      <c r="J28" s="76">
        <f>RESULTATS!J23</f>
        <v>0</v>
      </c>
      <c r="K28" s="76">
        <f>RESULTATS!K23</f>
        <v>0</v>
      </c>
      <c r="L28" s="76">
        <f>RESULTATS!L23</f>
        <v>0</v>
      </c>
      <c r="M28" s="76">
        <f>RESULTATS!M23</f>
        <v>0</v>
      </c>
      <c r="N28" s="76">
        <f>RESULTATS!N23</f>
        <v>0</v>
      </c>
      <c r="O28" s="76">
        <f>RESULTATS!O23</f>
        <v>0</v>
      </c>
      <c r="P28" s="76">
        <f>RESULTATS!P23</f>
        <v>0</v>
      </c>
      <c r="Q28" s="76">
        <f>RESULTATS!Q23</f>
        <v>0</v>
      </c>
      <c r="R28" s="76">
        <f>RESULTATS!R23</f>
        <v>0</v>
      </c>
      <c r="S28" s="76">
        <f>RESULTATS!S23</f>
        <v>0</v>
      </c>
      <c r="T28" s="76">
        <f>RESULTATS!T23</f>
        <v>0</v>
      </c>
      <c r="U28" s="76">
        <f>RESULTATS!U23</f>
        <v>0</v>
      </c>
      <c r="V28" s="76">
        <f>RESULTATS!V23</f>
        <v>0</v>
      </c>
      <c r="W28" s="76">
        <f>RESULTATS!W23</f>
        <v>0</v>
      </c>
      <c r="X28" s="76">
        <f>RESULTATS!X23</f>
        <v>0</v>
      </c>
      <c r="Y28" s="76">
        <f>RESULTATS!Y23</f>
        <v>0</v>
      </c>
      <c r="Z28" s="76">
        <f>RESULTATS!Z23</f>
        <v>0</v>
      </c>
      <c r="AA28" s="77">
        <f>RESULTATS!AA23</f>
        <v>0</v>
      </c>
      <c r="AB28" s="76">
        <f>RESULTATS!AB23</f>
        <v>0</v>
      </c>
    </row>
    <row r="29" spans="1:28" x14ac:dyDescent="0.3">
      <c r="A29" s="48">
        <f>RESULTATS!A24</f>
        <v>0</v>
      </c>
      <c r="B29" s="49" t="str">
        <f>RESULTATS!B24</f>
        <v>Eq22</v>
      </c>
      <c r="C29" s="49">
        <f>RESULTATS!C24</f>
        <v>1</v>
      </c>
      <c r="D29" s="78">
        <f>RESULTATS!D24</f>
        <v>0</v>
      </c>
      <c r="E29" s="79">
        <f>RESULTATS!E24</f>
        <v>0</v>
      </c>
      <c r="F29" s="79">
        <f>RESULTATS!F24</f>
        <v>0</v>
      </c>
      <c r="G29" s="79">
        <f>RESULTATS!G24</f>
        <v>0</v>
      </c>
      <c r="H29" s="79">
        <f>RESULTATS!H24</f>
        <v>0</v>
      </c>
      <c r="I29" s="79">
        <f>RESULTATS!I24</f>
        <v>0</v>
      </c>
      <c r="J29" s="79">
        <f>RESULTATS!J24</f>
        <v>0</v>
      </c>
      <c r="K29" s="79">
        <f>RESULTATS!K24</f>
        <v>0</v>
      </c>
      <c r="L29" s="79">
        <f>RESULTATS!L24</f>
        <v>0</v>
      </c>
      <c r="M29" s="79">
        <f>RESULTATS!M24</f>
        <v>0</v>
      </c>
      <c r="N29" s="79">
        <f>RESULTATS!N24</f>
        <v>0</v>
      </c>
      <c r="O29" s="79">
        <f>RESULTATS!O24</f>
        <v>0</v>
      </c>
      <c r="P29" s="79">
        <f>RESULTATS!P24</f>
        <v>0</v>
      </c>
      <c r="Q29" s="79">
        <f>RESULTATS!Q24</f>
        <v>0</v>
      </c>
      <c r="R29" s="79">
        <f>RESULTATS!R24</f>
        <v>0</v>
      </c>
      <c r="S29" s="79">
        <f>RESULTATS!S24</f>
        <v>0</v>
      </c>
      <c r="T29" s="79">
        <f>RESULTATS!T24</f>
        <v>0</v>
      </c>
      <c r="U29" s="79">
        <f>RESULTATS!U24</f>
        <v>0</v>
      </c>
      <c r="V29" s="79">
        <f>RESULTATS!V24</f>
        <v>0</v>
      </c>
      <c r="W29" s="79">
        <f>RESULTATS!W24</f>
        <v>0</v>
      </c>
      <c r="X29" s="79">
        <f>RESULTATS!X24</f>
        <v>0</v>
      </c>
      <c r="Y29" s="79">
        <f>RESULTATS!Y24</f>
        <v>0</v>
      </c>
      <c r="Z29" s="79">
        <f>RESULTATS!Z24</f>
        <v>0</v>
      </c>
      <c r="AA29" s="79">
        <f>RESULTATS!AA24</f>
        <v>0</v>
      </c>
      <c r="AB29" s="79">
        <f>RESULTATS!AB24</f>
        <v>0</v>
      </c>
    </row>
    <row r="30" spans="1:28" x14ac:dyDescent="0.3">
      <c r="A30" s="51">
        <f>RESULTATS!A25</f>
        <v>0</v>
      </c>
      <c r="B30" s="51" t="str">
        <f>RESULTATS!B25</f>
        <v>Eq23</v>
      </c>
      <c r="C30" s="51">
        <f>RESULTATS!C25</f>
        <v>1</v>
      </c>
      <c r="D30" s="75">
        <f>RESULTATS!D25</f>
        <v>0</v>
      </c>
      <c r="E30" s="76">
        <f>RESULTATS!E25</f>
        <v>0</v>
      </c>
      <c r="F30" s="76">
        <f>RESULTATS!F25</f>
        <v>0</v>
      </c>
      <c r="G30" s="76">
        <f>RESULTATS!G25</f>
        <v>0</v>
      </c>
      <c r="H30" s="76">
        <f>RESULTATS!H25</f>
        <v>0</v>
      </c>
      <c r="I30" s="76">
        <f>RESULTATS!I25</f>
        <v>0</v>
      </c>
      <c r="J30" s="76">
        <f>RESULTATS!J25</f>
        <v>0</v>
      </c>
      <c r="K30" s="76">
        <f>RESULTATS!K25</f>
        <v>0</v>
      </c>
      <c r="L30" s="76">
        <f>RESULTATS!L25</f>
        <v>0</v>
      </c>
      <c r="M30" s="76">
        <f>RESULTATS!M25</f>
        <v>0</v>
      </c>
      <c r="N30" s="76">
        <f>RESULTATS!N25</f>
        <v>0</v>
      </c>
      <c r="O30" s="76">
        <f>RESULTATS!O25</f>
        <v>0</v>
      </c>
      <c r="P30" s="76">
        <f>RESULTATS!P25</f>
        <v>0</v>
      </c>
      <c r="Q30" s="76">
        <f>RESULTATS!Q25</f>
        <v>0</v>
      </c>
      <c r="R30" s="76">
        <f>RESULTATS!R25</f>
        <v>0</v>
      </c>
      <c r="S30" s="76">
        <f>RESULTATS!S25</f>
        <v>0</v>
      </c>
      <c r="T30" s="76">
        <f>RESULTATS!T25</f>
        <v>0</v>
      </c>
      <c r="U30" s="76">
        <f>RESULTATS!U25</f>
        <v>0</v>
      </c>
      <c r="V30" s="76">
        <f>RESULTATS!V25</f>
        <v>0</v>
      </c>
      <c r="W30" s="76">
        <f>RESULTATS!W25</f>
        <v>0</v>
      </c>
      <c r="X30" s="76">
        <f>RESULTATS!X25</f>
        <v>0</v>
      </c>
      <c r="Y30" s="76">
        <f>RESULTATS!Y25</f>
        <v>0</v>
      </c>
      <c r="Z30" s="76">
        <f>RESULTATS!Z25</f>
        <v>0</v>
      </c>
      <c r="AA30" s="77">
        <f>RESULTATS!AA25</f>
        <v>0</v>
      </c>
      <c r="AB30" s="76">
        <f>RESULTATS!AB25</f>
        <v>0</v>
      </c>
    </row>
    <row r="31" spans="1:28" x14ac:dyDescent="0.3">
      <c r="A31" s="48">
        <f>RESULTATS!A26</f>
        <v>0</v>
      </c>
      <c r="B31" s="49" t="str">
        <f>RESULTATS!B26</f>
        <v>Eq24</v>
      </c>
      <c r="C31" s="49">
        <f>RESULTATS!C26</f>
        <v>1</v>
      </c>
      <c r="D31" s="78">
        <f>RESULTATS!D26</f>
        <v>0</v>
      </c>
      <c r="E31" s="79">
        <f>RESULTATS!E26</f>
        <v>0</v>
      </c>
      <c r="F31" s="79">
        <f>RESULTATS!F26</f>
        <v>0</v>
      </c>
      <c r="G31" s="79">
        <f>RESULTATS!G26</f>
        <v>0</v>
      </c>
      <c r="H31" s="79">
        <f>RESULTATS!H26</f>
        <v>0</v>
      </c>
      <c r="I31" s="79">
        <f>RESULTATS!I26</f>
        <v>0</v>
      </c>
      <c r="J31" s="79">
        <f>RESULTATS!J26</f>
        <v>0</v>
      </c>
      <c r="K31" s="79">
        <f>RESULTATS!K26</f>
        <v>0</v>
      </c>
      <c r="L31" s="79">
        <f>RESULTATS!L26</f>
        <v>0</v>
      </c>
      <c r="M31" s="79">
        <f>RESULTATS!M26</f>
        <v>0</v>
      </c>
      <c r="N31" s="79">
        <f>RESULTATS!N26</f>
        <v>0</v>
      </c>
      <c r="O31" s="79">
        <f>RESULTATS!O26</f>
        <v>0</v>
      </c>
      <c r="P31" s="79">
        <f>RESULTATS!P26</f>
        <v>0</v>
      </c>
      <c r="Q31" s="79">
        <f>RESULTATS!Q26</f>
        <v>0</v>
      </c>
      <c r="R31" s="79">
        <f>RESULTATS!R26</f>
        <v>0</v>
      </c>
      <c r="S31" s="79">
        <f>RESULTATS!S26</f>
        <v>0</v>
      </c>
      <c r="T31" s="79">
        <f>RESULTATS!T26</f>
        <v>0</v>
      </c>
      <c r="U31" s="79">
        <f>RESULTATS!U26</f>
        <v>0</v>
      </c>
      <c r="V31" s="79">
        <f>RESULTATS!V26</f>
        <v>0</v>
      </c>
      <c r="W31" s="79">
        <f>RESULTATS!W26</f>
        <v>0</v>
      </c>
      <c r="X31" s="79">
        <f>RESULTATS!X26</f>
        <v>0</v>
      </c>
      <c r="Y31" s="79">
        <f>RESULTATS!Y26</f>
        <v>0</v>
      </c>
      <c r="Z31" s="79">
        <f>RESULTATS!Z26</f>
        <v>0</v>
      </c>
      <c r="AA31" s="79">
        <f>RESULTATS!AA26</f>
        <v>0</v>
      </c>
      <c r="AB31" s="79">
        <f>RESULTATS!AB26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clubs logos</vt:lpstr>
      <vt:lpstr>Boats</vt:lpstr>
      <vt:lpstr>Marks</vt:lpstr>
      <vt:lpstr>Clubs</vt:lpstr>
      <vt:lpstr>Pairing list printable </vt:lpstr>
      <vt:lpstr>Paring list</vt:lpstr>
      <vt:lpstr>Pairing list resultat</vt:lpstr>
      <vt:lpstr>RESULTATS</vt:lpstr>
      <vt:lpstr>CLASSEMENT GENERAL</vt:lpstr>
      <vt:lpstr>'Pairing list printable '!__xlnm._FilterDatabase</vt:lpstr>
      <vt:lpstr>'Pairing list resultat'!__xlnm._FilterDatabase</vt:lpstr>
      <vt:lpstr>Clubs!__xlnm.Print_Area</vt:lpstr>
      <vt:lpstr>Clubs!Zone_d_impression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Weser</dc:creator>
  <cp:lastModifiedBy>Titouan TIBERGHIEN</cp:lastModifiedBy>
  <cp:revision>4</cp:revision>
  <cp:lastPrinted>2018-06-14T11:01:32Z</cp:lastPrinted>
  <dcterms:created xsi:type="dcterms:W3CDTF">2014-02-02T10:20:18Z</dcterms:created>
  <dcterms:modified xsi:type="dcterms:W3CDTF">2025-12-05T11:32:00Z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